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etotajs\Documents\Reinis pers\"/>
    </mc:Choice>
  </mc:AlternateContent>
  <bookViews>
    <workbookView xWindow="0" yWindow="0" windowWidth="20490" windowHeight="8595" activeTab="2"/>
  </bookViews>
  <sheets>
    <sheet name="Būvlaukuma sagatavošanas darbi" sheetId="1" r:id="rId1"/>
    <sheet name="Zemes darbi" sheetId="2" r:id="rId2"/>
    <sheet name="Grīda" sheetId="3" r:id="rId3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3" l="1"/>
  <c r="P43" i="3" l="1"/>
  <c r="O43" i="3"/>
  <c r="O46" i="3" s="1"/>
  <c r="N43" i="3"/>
  <c r="M43" i="3"/>
  <c r="M45" i="3" s="1"/>
  <c r="P45" i="3" s="1"/>
  <c r="L43" i="3"/>
  <c r="E28" i="3"/>
  <c r="E25" i="3"/>
  <c r="E22" i="3"/>
  <c r="E20" i="3"/>
  <c r="E18" i="3"/>
  <c r="P20" i="2"/>
  <c r="O20" i="2"/>
  <c r="O23" i="2" s="1"/>
  <c r="N20" i="2"/>
  <c r="N21" i="2" s="1"/>
  <c r="P21" i="2" s="1"/>
  <c r="M20" i="2"/>
  <c r="M22" i="2" s="1"/>
  <c r="P22" i="2" s="1"/>
  <c r="L20" i="2"/>
  <c r="N31" i="1"/>
  <c r="P31" i="1" s="1"/>
  <c r="P30" i="1"/>
  <c r="O30" i="1"/>
  <c r="O33" i="1" s="1"/>
  <c r="N30" i="1"/>
  <c r="N33" i="1" s="1"/>
  <c r="M30" i="1"/>
  <c r="M32" i="1" s="1"/>
  <c r="P32" i="1" s="1"/>
  <c r="L30" i="1"/>
  <c r="N23" i="2" l="1"/>
  <c r="N44" i="3"/>
  <c r="P44" i="3" s="1"/>
  <c r="P46" i="3" s="1"/>
  <c r="N9" i="3" s="1"/>
  <c r="M46" i="3"/>
  <c r="P23" i="2"/>
  <c r="N9" i="2" s="1"/>
  <c r="M23" i="2"/>
  <c r="P33" i="1"/>
  <c r="N9" i="1" s="1"/>
  <c r="M33" i="1"/>
  <c r="N46" i="3" l="1"/>
</calcChain>
</file>

<file path=xl/sharedStrings.xml><?xml version="1.0" encoding="utf-8"?>
<sst xmlns="http://schemas.openxmlformats.org/spreadsheetml/2006/main" count="236" uniqueCount="102">
  <si>
    <t>Lokālā tāme Nr. 1</t>
  </si>
  <si>
    <t>Būvlaukuma sagatavošanas darbi</t>
  </si>
  <si>
    <t>(darba veids vai konstruktīvā elementa nosaukums)</t>
  </si>
  <si>
    <t>Objekta nosaukums:  Ledus laukuma izbūve</t>
  </si>
  <si>
    <t>Būves nosaukums:  Ledus laukuma izbūve</t>
  </si>
  <si>
    <t>Objekta adrese: Ilūkste</t>
  </si>
  <si>
    <t>Pasūtījuma Nr.</t>
  </si>
  <si>
    <t xml:space="preserve">Tāme sastādīta 2017. gada tirgus cenās            </t>
  </si>
  <si>
    <t>Tāmes izmaksas Eur</t>
  </si>
  <si>
    <t xml:space="preserve">Tāme sastādīta  2017.gada    </t>
  </si>
  <si>
    <t>Nr.p.k.</t>
  </si>
  <si>
    <t>Kods*</t>
  </si>
  <si>
    <t>Būvdarbu nosaukums</t>
  </si>
  <si>
    <t>Mērvienība</t>
  </si>
  <si>
    <t>Daudzums</t>
  </si>
  <si>
    <t>Vienības izmaksas</t>
  </si>
  <si>
    <t>Kopā uz visu apjomu</t>
  </si>
  <si>
    <r>
      <t>laika norma  (</t>
    </r>
    <r>
      <rPr>
        <sz val="10"/>
        <color indexed="8"/>
        <rFont val="Times New Roman"/>
        <family val="1"/>
      </rPr>
      <t>c/h</t>
    </r>
    <r>
      <rPr>
        <sz val="10"/>
        <color indexed="8"/>
        <rFont val="Times New Roman"/>
        <family val="1"/>
        <charset val="186"/>
      </rPr>
      <t>)</t>
    </r>
  </si>
  <si>
    <r>
      <t>darba samaksas likme  (</t>
    </r>
    <r>
      <rPr>
        <i/>
        <sz val="10"/>
        <color indexed="8"/>
        <rFont val="Times New Roman"/>
        <family val="1"/>
      </rPr>
      <t>euro</t>
    </r>
    <r>
      <rPr>
        <sz val="10"/>
        <color indexed="8"/>
        <rFont val="Times New Roman"/>
        <family val="1"/>
      </rPr>
      <t>/h</t>
    </r>
    <r>
      <rPr>
        <sz val="10"/>
        <color indexed="8"/>
        <rFont val="Times New Roman"/>
        <family val="1"/>
        <charset val="186"/>
      </rPr>
      <t>)</t>
    </r>
  </si>
  <si>
    <t>darba alga</t>
  </si>
  <si>
    <t>būvizstrā-dājumi</t>
  </si>
  <si>
    <t>mehānismi</t>
  </si>
  <si>
    <t>kopā</t>
  </si>
  <si>
    <t>darbietilpība  (c/h)</t>
  </si>
  <si>
    <t>summa</t>
  </si>
  <si>
    <t>Pagaidu žoga ierīkošana uz būvniecības laiku, H=1.8m</t>
  </si>
  <si>
    <t>kpl</t>
  </si>
  <si>
    <t>2</t>
  </si>
  <si>
    <t>Informācijas stenda (būvtāfeles) izgatavošana un uzstādīšana ( min. izmēri 1.2x1.2 m, triecienu un mitruma izturīga)</t>
  </si>
  <si>
    <t>gb</t>
  </si>
  <si>
    <t>3</t>
  </si>
  <si>
    <t xml:space="preserve">Brīdinājuma zīmju uzstādīšana </t>
  </si>
  <si>
    <t>4</t>
  </si>
  <si>
    <t>Ugunsdzēsības stenda ar piederumiem uzstādīšana</t>
  </si>
  <si>
    <t>6</t>
  </si>
  <si>
    <t>Celtniecības moduļa 2.2x6.2m uzstādīšana, demontāža un īre</t>
  </si>
  <si>
    <t>7</t>
  </si>
  <si>
    <t>Pārvietojamās biotualetes uzstādīšana, demontāža, īre un apkalpošana</t>
  </si>
  <si>
    <t>8</t>
  </si>
  <si>
    <t>Smēķētavas zonas ierīkošana</t>
  </si>
  <si>
    <t>9</t>
  </si>
  <si>
    <t>Noliktavas- konteinera tipa uzstādīšana, demontāža, īre</t>
  </si>
  <si>
    <t>10</t>
  </si>
  <si>
    <t>Būvgružu konteinera uzstādīšana, izvešana un īre</t>
  </si>
  <si>
    <t>11</t>
  </si>
  <si>
    <t>Pagaidu elektroenerģijas pieslēguma ierīkošana  (ieskaitot skaņošanu ar komunikāciju turētāju un skaitītāja uzstādīšanu)</t>
  </si>
  <si>
    <t>12</t>
  </si>
  <si>
    <t>Būvlaukuma apgaismojuma ierīkošana-prožektori</t>
  </si>
  <si>
    <t>13</t>
  </si>
  <si>
    <t>Maksa par izlietoto elektroenerģiju</t>
  </si>
  <si>
    <t>14</t>
  </si>
  <si>
    <t>Maksa par izlietoto ūdeni, ūdens objektā tiek piegādāts konteineros</t>
  </si>
  <si>
    <t>15</t>
  </si>
  <si>
    <t>Būvmateriālu krautņu ierīkošana</t>
  </si>
  <si>
    <t>vietas</t>
  </si>
  <si>
    <t>  </t>
  </si>
  <si>
    <t> Kopā</t>
  </si>
  <si>
    <t> Materiālu, grunts apmaiņas un būvgružu transporta izdevumi 5 %</t>
  </si>
  <si>
    <t>Darba devēja sociālais nodoklis (no darba algas) 23.59%</t>
  </si>
  <si>
    <t> Tiešās izmaksas kopā</t>
  </si>
  <si>
    <t>Lokālā tāme Nr. 2</t>
  </si>
  <si>
    <t>Zemes darbi</t>
  </si>
  <si>
    <t xml:space="preserve">Tāme sastādīta  2017.gada </t>
  </si>
  <si>
    <t>m3</t>
  </si>
  <si>
    <t>Esošā žoga un tā pamatnes demontāža, ēkas aizsargapmales demontāža</t>
  </si>
  <si>
    <t>m</t>
  </si>
  <si>
    <t>Grīda</t>
  </si>
  <si>
    <t>Tāme sastādīta  2017.gada</t>
  </si>
  <si>
    <t>šķembas fr.0/16</t>
  </si>
  <si>
    <t>Hidroizolācija no polietilēna plēves</t>
  </si>
  <si>
    <t>m2</t>
  </si>
  <si>
    <t>polietilēna plēve b=0,2mm</t>
  </si>
  <si>
    <t>Grīdas stiegrošana</t>
  </si>
  <si>
    <t>t</t>
  </si>
  <si>
    <t>Grīdu betonēšana b=15cm biezumā un aprūpe (33x66=2178m2)</t>
  </si>
  <si>
    <t>inventārveidņi</t>
  </si>
  <si>
    <t>kpl.</t>
  </si>
  <si>
    <t>betons C 30/37</t>
  </si>
  <si>
    <t>Grīdu slīpēšana un deformācijas šuvju ierīkošana</t>
  </si>
  <si>
    <t>mastika</t>
  </si>
  <si>
    <t>grīdas cietinātājs</t>
  </si>
  <si>
    <t>kg</t>
  </si>
  <si>
    <t>Ārējie elektro tīkli ( kabeļa 4x35mm2 montāža būvgrāvī aizsargcaurulē un visi ar to saistītie darbi)</t>
  </si>
  <si>
    <t>prožektors 150w</t>
  </si>
  <si>
    <t>stabs 8m un staba pamatne</t>
  </si>
  <si>
    <t>kabelis NYY 3x1,5 UV aizsargcaurulē</t>
  </si>
  <si>
    <t>trose, stiprinājumi</t>
  </si>
  <si>
    <t>atsaišu komplekts stabiem</t>
  </si>
  <si>
    <t>sadalne uz pamatnes ar automātisko apgaismes vadību un rozetēm (3 gb 1fāze, 1 gb. 3 fāzes)</t>
  </si>
  <si>
    <t>Lokālā tāme Nr. 3</t>
  </si>
  <si>
    <t>stiegrojuma siets 1 kārtā dn=12AIII s=200x200mm</t>
  </si>
  <si>
    <t>Blietēta šķembu pamatojuma izveide, h=15cm</t>
  </si>
  <si>
    <t>Grants pamatojuma izveide, h=25cm</t>
  </si>
  <si>
    <t>grants</t>
  </si>
  <si>
    <t>Augu zemes noņemšana grunti aiztransportējot līdz 2 km hvid=50cm</t>
  </si>
  <si>
    <t>Ārējā ūdensvada izbūve ar caurdures metodi DN63,pieslēgšanās esošai akai, slēdzama ūdensvada akas ar noslēgarmatūru montāža 1gb.</t>
  </si>
  <si>
    <t>Hokeja laukuma aizsargborti  h=1m, vārtiņi 4 gb. (b=1m), vārti 1 gb. (b=3m) un to uzstādīšana</t>
  </si>
  <si>
    <t>Metāla aizsargsieta uzstādīšana virs bortiem, h=4m, stiepļu pinums 4x4 cm, d=2,5mm</t>
  </si>
  <si>
    <t>Tenisa tīkls ar stiprinājumiem un pamatnēm, iebūvētām laukumā</t>
  </si>
  <si>
    <t>Multifunkcionālā sporta laukuma tipa segums ar marķējumu</t>
  </si>
  <si>
    <t>Florbola vārti ar stiprinājumiem</t>
  </si>
  <si>
    <t>Volejbola tīkls ar stiprinājumiem un pamatnēm, iebūvētām laukumā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</si>
</sst>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7" x14ac:knownFonts="1">
    <font>
      <sz val="11"/>
      <color theme="1"/>
      <name val="Calibri"/>
      <family val="2"/>
      <charset val="186"/>
      <scheme val="minor"/>
    </font>
    <font>
      <b/>
      <sz val="12"/>
      <name val="Times New Roman"/>
      <family val="1"/>
    </font>
    <font>
      <b/>
      <i/>
      <u/>
      <sz val="14"/>
      <name val="Times New Roman"/>
      <family val="1"/>
      <charset val="186"/>
    </font>
    <font>
      <sz val="8"/>
      <name val="Times New Roman"/>
      <family val="1"/>
    </font>
    <font>
      <sz val="11"/>
      <color indexed="8"/>
      <name val="Calibri"/>
      <family val="2"/>
      <charset val="204"/>
    </font>
    <font>
      <sz val="10"/>
      <name val="Times New Roman"/>
      <family val="1"/>
      <charset val="186"/>
    </font>
    <font>
      <sz val="10"/>
      <name val="Arial"/>
      <family val="2"/>
      <charset val="204"/>
    </font>
    <font>
      <sz val="10"/>
      <color indexed="8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  <charset val="186"/>
    </font>
    <font>
      <sz val="10"/>
      <color indexed="8"/>
      <name val="Times New Roman"/>
      <family val="1"/>
    </font>
    <font>
      <i/>
      <sz val="10"/>
      <color indexed="8"/>
      <name val="Times New Roman"/>
      <family val="1"/>
    </font>
    <font>
      <b/>
      <sz val="10"/>
      <name val="Times New Roman"/>
      <family val="1"/>
    </font>
    <font>
      <sz val="10"/>
      <name val="Arial"/>
      <family val="2"/>
      <charset val="186"/>
    </font>
    <font>
      <sz val="10"/>
      <name val="Helv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5">
    <xf numFmtId="0" fontId="0" fillId="0" borderId="0"/>
    <xf numFmtId="0" fontId="4" fillId="0" borderId="0"/>
    <xf numFmtId="0" fontId="6" fillId="0" borderId="0"/>
    <xf numFmtId="0" fontId="15" fillId="0" borderId="0"/>
    <xf numFmtId="0" fontId="16" fillId="0" borderId="0"/>
  </cellStyleXfs>
  <cellXfs count="83">
    <xf numFmtId="0" fontId="0" fillId="0" borderId="0" xfId="0"/>
    <xf numFmtId="0" fontId="5" fillId="0" borderId="0" xfId="0" applyFont="1"/>
    <xf numFmtId="0" fontId="0" fillId="0" borderId="0" xfId="0" applyAlignment="1">
      <alignment horizontal="center" vertical="center"/>
    </xf>
    <xf numFmtId="0" fontId="7" fillId="0" borderId="0" xfId="2" applyFont="1" applyAlignment="1"/>
    <xf numFmtId="0" fontId="5" fillId="0" borderId="0" xfId="1" applyFont="1" applyFill="1" applyBorder="1" applyAlignment="1">
      <alignment horizontal="left" vertical="center"/>
    </xf>
    <xf numFmtId="0" fontId="5" fillId="0" borderId="0" xfId="2" applyFont="1"/>
    <xf numFmtId="0" fontId="8" fillId="0" borderId="0" xfId="0" applyFont="1" applyAlignment="1">
      <alignment horizontal="left" vertical="top"/>
    </xf>
    <xf numFmtId="0" fontId="9" fillId="0" borderId="0" xfId="0" applyFont="1" applyAlignment="1">
      <alignment vertical="top"/>
    </xf>
    <xf numFmtId="0" fontId="10" fillId="0" borderId="0" xfId="0" applyFont="1" applyAlignment="1">
      <alignment horizontal="left"/>
    </xf>
    <xf numFmtId="4" fontId="11" fillId="0" borderId="0" xfId="0" applyNumberFormat="1" applyFont="1"/>
    <xf numFmtId="0" fontId="14" fillId="0" borderId="4" xfId="0" applyFont="1" applyBorder="1" applyAlignment="1">
      <alignment horizontal="center"/>
    </xf>
    <xf numFmtId="0" fontId="14" fillId="0" borderId="4" xfId="0" applyFont="1" applyBorder="1" applyAlignment="1">
      <alignment horizontal="center" vertical="center"/>
    </xf>
    <xf numFmtId="49" fontId="10" fillId="2" borderId="4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vertical="top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center" vertical="center"/>
    </xf>
    <xf numFmtId="2" fontId="10" fillId="2" borderId="4" xfId="3" applyNumberFormat="1" applyFont="1" applyFill="1" applyBorder="1" applyAlignment="1">
      <alignment horizontal="center" vertical="center" wrapText="1"/>
    </xf>
    <xf numFmtId="2" fontId="10" fillId="0" borderId="4" xfId="0" applyNumberFormat="1" applyFont="1" applyBorder="1" applyAlignment="1">
      <alignment horizontal="center" vertical="center" wrapText="1"/>
    </xf>
    <xf numFmtId="0" fontId="10" fillId="2" borderId="4" xfId="3" applyFont="1" applyFill="1" applyBorder="1" applyAlignment="1">
      <alignment horizontal="center" vertical="center" wrapText="1"/>
    </xf>
    <xf numFmtId="1" fontId="10" fillId="2" borderId="4" xfId="3" applyNumberFormat="1" applyFont="1" applyFill="1" applyBorder="1" applyAlignment="1">
      <alignment horizontal="center" vertical="center" wrapText="1"/>
    </xf>
    <xf numFmtId="4" fontId="10" fillId="0" borderId="4" xfId="4" applyNumberFormat="1" applyFont="1" applyFill="1" applyBorder="1" applyAlignment="1">
      <alignment horizontal="center" vertical="center"/>
    </xf>
    <xf numFmtId="164" fontId="10" fillId="3" borderId="4" xfId="4" applyNumberFormat="1" applyFont="1" applyFill="1" applyBorder="1" applyAlignment="1">
      <alignment wrapText="1"/>
    </xf>
    <xf numFmtId="0" fontId="10" fillId="0" borderId="4" xfId="0" applyFont="1" applyBorder="1" applyAlignment="1">
      <alignment vertical="top" wrapText="1"/>
    </xf>
    <xf numFmtId="0" fontId="10" fillId="0" borderId="4" xfId="0" applyFont="1" applyBorder="1" applyAlignment="1">
      <alignment horizontal="center" vertical="center" wrapText="1"/>
    </xf>
    <xf numFmtId="0" fontId="10" fillId="2" borderId="4" xfId="3" applyFont="1" applyFill="1" applyBorder="1" applyAlignment="1">
      <alignment wrapText="1"/>
    </xf>
    <xf numFmtId="0" fontId="10" fillId="2" borderId="4" xfId="0" applyFont="1" applyFill="1" applyBorder="1" applyAlignment="1">
      <alignment horizontal="center" vertical="center"/>
    </xf>
    <xf numFmtId="164" fontId="10" fillId="0" borderId="4" xfId="4" applyNumberFormat="1" applyFont="1" applyFill="1" applyBorder="1" applyAlignment="1">
      <alignment horizontal="left" wrapText="1"/>
    </xf>
    <xf numFmtId="164" fontId="10" fillId="3" borderId="4" xfId="4" applyNumberFormat="1" applyFont="1" applyFill="1" applyBorder="1" applyAlignment="1">
      <alignment horizontal="center" vertical="center" wrapText="1"/>
    </xf>
    <xf numFmtId="2" fontId="10" fillId="0" borderId="5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vertical="top"/>
    </xf>
    <xf numFmtId="0" fontId="10" fillId="0" borderId="5" xfId="0" applyFont="1" applyBorder="1" applyAlignment="1">
      <alignment horizontal="center" vertical="center" wrapText="1"/>
    </xf>
    <xf numFmtId="2" fontId="14" fillId="0" borderId="4" xfId="0" applyNumberFormat="1" applyFont="1" applyBorder="1" applyAlignment="1">
      <alignment horizontal="center" vertical="top" wrapText="1"/>
    </xf>
    <xf numFmtId="9" fontId="10" fillId="0" borderId="4" xfId="0" applyNumberFormat="1" applyFont="1" applyBorder="1" applyAlignment="1">
      <alignment horizontal="center" vertical="center" wrapText="1"/>
    </xf>
    <xf numFmtId="2" fontId="10" fillId="0" borderId="4" xfId="0" applyNumberFormat="1" applyFont="1" applyBorder="1" applyAlignment="1">
      <alignment horizontal="center" vertical="top" wrapText="1"/>
    </xf>
    <xf numFmtId="0" fontId="14" fillId="0" borderId="4" xfId="0" applyFont="1" applyBorder="1" applyAlignment="1">
      <alignment horizontal="center" vertical="center" wrapText="1"/>
    </xf>
    <xf numFmtId="4" fontId="14" fillId="0" borderId="4" xfId="0" applyNumberFormat="1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center"/>
    </xf>
    <xf numFmtId="2" fontId="10" fillId="2" borderId="3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2" borderId="4" xfId="0" applyNumberFormat="1" applyFont="1" applyFill="1" applyBorder="1" applyAlignment="1">
      <alignment horizontal="left" wrapText="1"/>
    </xf>
    <xf numFmtId="0" fontId="5" fillId="0" borderId="4" xfId="0" applyFont="1" applyFill="1" applyBorder="1" applyAlignment="1">
      <alignment horizontal="center" vertical="center" wrapText="1"/>
    </xf>
    <xf numFmtId="2" fontId="5" fillId="0" borderId="4" xfId="0" applyNumberFormat="1" applyFont="1" applyFill="1" applyBorder="1" applyAlignment="1">
      <alignment horizontal="center" vertical="center" wrapText="1"/>
    </xf>
    <xf numFmtId="2" fontId="5" fillId="0" borderId="4" xfId="0" applyNumberFormat="1" applyFont="1" applyFill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/>
    </xf>
    <xf numFmtId="0" fontId="5" fillId="2" borderId="4" xfId="0" applyFont="1" applyFill="1" applyBorder="1" applyAlignment="1">
      <alignment horizontal="right"/>
    </xf>
    <xf numFmtId="2" fontId="5" fillId="0" borderId="4" xfId="0" applyNumberFormat="1" applyFont="1" applyFill="1" applyBorder="1" applyAlignment="1">
      <alignment horizontal="center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right" vertical="top" wrapText="1"/>
    </xf>
    <xf numFmtId="0" fontId="5" fillId="0" borderId="4" xfId="3" applyFont="1" applyBorder="1" applyAlignment="1">
      <alignment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4" xfId="3" applyFont="1" applyBorder="1" applyAlignment="1">
      <alignment horizontal="right" wrapText="1"/>
    </xf>
    <xf numFmtId="1" fontId="5" fillId="0" borderId="4" xfId="0" applyNumberFormat="1" applyFont="1" applyFill="1" applyBorder="1" applyAlignment="1">
      <alignment horizontal="center" vertical="center" wrapText="1"/>
    </xf>
    <xf numFmtId="0" fontId="10" fillId="0" borderId="4" xfId="3" applyFont="1" applyBorder="1" applyAlignment="1">
      <alignment horizontal="right" wrapText="1"/>
    </xf>
    <xf numFmtId="2" fontId="10" fillId="0" borderId="4" xfId="0" applyNumberFormat="1" applyFont="1" applyFill="1" applyBorder="1" applyAlignment="1">
      <alignment horizontal="center" vertical="center"/>
    </xf>
    <xf numFmtId="0" fontId="14" fillId="0" borderId="5" xfId="0" applyFont="1" applyBorder="1" applyAlignment="1">
      <alignment horizontal="right" vertical="top" wrapText="1"/>
    </xf>
    <xf numFmtId="0" fontId="14" fillId="0" borderId="7" xfId="0" applyFont="1" applyBorder="1" applyAlignment="1">
      <alignment horizontal="right" vertical="top" wrapText="1"/>
    </xf>
    <xf numFmtId="0" fontId="14" fillId="0" borderId="6" xfId="0" applyFont="1" applyBorder="1" applyAlignment="1">
      <alignment horizontal="right" vertical="top" wrapText="1"/>
    </xf>
    <xf numFmtId="2" fontId="7" fillId="2" borderId="3" xfId="2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right" vertical="top" wrapText="1"/>
    </xf>
    <xf numFmtId="0" fontId="10" fillId="0" borderId="7" xfId="0" applyFont="1" applyBorder="1" applyAlignment="1">
      <alignment horizontal="right" vertical="top" wrapText="1"/>
    </xf>
    <xf numFmtId="0" fontId="10" fillId="0" borderId="6" xfId="0" applyFont="1" applyBorder="1" applyAlignment="1">
      <alignment horizontal="right" vertical="top" wrapText="1"/>
    </xf>
    <xf numFmtId="0" fontId="10" fillId="0" borderId="1" xfId="0" applyFont="1" applyBorder="1" applyAlignment="1">
      <alignment horizontal="right" vertical="top"/>
    </xf>
    <xf numFmtId="0" fontId="7" fillId="2" borderId="3" xfId="2" applyFont="1" applyFill="1" applyBorder="1" applyAlignment="1">
      <alignment horizontal="center" vertical="center" wrapText="1"/>
    </xf>
    <xf numFmtId="0" fontId="7" fillId="2" borderId="3" xfId="2" applyFont="1" applyFill="1" applyBorder="1" applyAlignment="1">
      <alignment horizontal="center" vertical="center" textRotation="90" wrapText="1"/>
    </xf>
    <xf numFmtId="0" fontId="5" fillId="0" borderId="0" xfId="1" applyFont="1" applyFill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5" fillId="0" borderId="0" xfId="1" applyFont="1" applyFill="1" applyBorder="1" applyAlignment="1">
      <alignment horizontal="left" vertical="center" wrapText="1"/>
    </xf>
    <xf numFmtId="2" fontId="7" fillId="2" borderId="8" xfId="2" applyNumberFormat="1" applyFont="1" applyFill="1" applyBorder="1" applyAlignment="1">
      <alignment horizontal="center" vertical="center" wrapText="1"/>
    </xf>
    <xf numFmtId="2" fontId="7" fillId="2" borderId="9" xfId="2" applyNumberFormat="1" applyFont="1" applyFill="1" applyBorder="1" applyAlignment="1">
      <alignment horizontal="center" vertical="center" wrapText="1"/>
    </xf>
    <xf numFmtId="0" fontId="7" fillId="2" borderId="13" xfId="2" applyFont="1" applyFill="1" applyBorder="1" applyAlignment="1">
      <alignment horizontal="center" vertical="center" wrapText="1"/>
    </xf>
    <xf numFmtId="0" fontId="7" fillId="2" borderId="14" xfId="2" applyFont="1" applyFill="1" applyBorder="1" applyAlignment="1">
      <alignment horizontal="center" vertical="center" wrapText="1"/>
    </xf>
    <xf numFmtId="0" fontId="7" fillId="2" borderId="9" xfId="2" applyFont="1" applyFill="1" applyBorder="1" applyAlignment="1">
      <alignment horizontal="center" vertical="center" wrapText="1"/>
    </xf>
    <xf numFmtId="0" fontId="7" fillId="2" borderId="13" xfId="2" applyFont="1" applyFill="1" applyBorder="1" applyAlignment="1">
      <alignment horizontal="center" vertical="center" textRotation="90" wrapText="1"/>
    </xf>
    <xf numFmtId="0" fontId="7" fillId="2" borderId="14" xfId="2" applyFont="1" applyFill="1" applyBorder="1" applyAlignment="1">
      <alignment horizontal="center" vertical="center" textRotation="90" wrapText="1"/>
    </xf>
    <xf numFmtId="0" fontId="7" fillId="2" borderId="9" xfId="2" applyFont="1" applyFill="1" applyBorder="1" applyAlignment="1">
      <alignment horizontal="center" vertical="center" textRotation="90" wrapText="1"/>
    </xf>
    <xf numFmtId="2" fontId="7" fillId="2" borderId="13" xfId="2" applyNumberFormat="1" applyFont="1" applyFill="1" applyBorder="1" applyAlignment="1">
      <alignment horizontal="center" vertical="center" wrapText="1"/>
    </xf>
    <xf numFmtId="2" fontId="7" fillId="2" borderId="14" xfId="2" applyNumberFormat="1" applyFont="1" applyFill="1" applyBorder="1" applyAlignment="1">
      <alignment horizontal="center" vertical="center" wrapText="1"/>
    </xf>
    <xf numFmtId="2" fontId="7" fillId="2" borderId="10" xfId="2" applyNumberFormat="1" applyFont="1" applyFill="1" applyBorder="1" applyAlignment="1">
      <alignment horizontal="center" vertical="center" wrapText="1"/>
    </xf>
    <xf numFmtId="2" fontId="7" fillId="2" borderId="11" xfId="2" applyNumberFormat="1" applyFont="1" applyFill="1" applyBorder="1" applyAlignment="1">
      <alignment horizontal="center" vertical="center" wrapText="1"/>
    </xf>
    <xf numFmtId="2" fontId="7" fillId="2" borderId="12" xfId="2" applyNumberFormat="1" applyFont="1" applyFill="1" applyBorder="1" applyAlignment="1">
      <alignment horizontal="center" vertical="center" wrapText="1"/>
    </xf>
  </cellXfs>
  <cellStyles count="5">
    <cellStyle name="Normal 2" xfId="3"/>
    <cellStyle name="Normal 7" xfId="1"/>
    <cellStyle name="Normal_Sheet1_1" xfId="2"/>
    <cellStyle name="Parasts" xfId="0" builtinId="0"/>
    <cellStyle name="Style 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opLeftCell="A22" workbookViewId="0">
      <selection activeCell="M6" sqref="M6"/>
    </sheetView>
  </sheetViews>
  <sheetFormatPr defaultRowHeight="15" x14ac:dyDescent="0.25"/>
  <cols>
    <col min="1" max="1" width="3.42578125" customWidth="1"/>
    <col min="2" max="2" width="6.28515625" customWidth="1"/>
    <col min="3" max="3" width="36.85546875" customWidth="1"/>
    <col min="4" max="4" width="10" customWidth="1"/>
    <col min="5" max="5" width="9" customWidth="1"/>
    <col min="10" max="10" width="9.28515625" customWidth="1"/>
    <col min="12" max="12" width="10.42578125" customWidth="1"/>
    <col min="15" max="15" width="8.7109375" customWidth="1"/>
  </cols>
  <sheetData>
    <row r="1" spans="1:16" ht="15.7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</row>
    <row r="2" spans="1:16" ht="19.5" x14ac:dyDescent="0.35">
      <c r="A2" s="67" t="s">
        <v>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</row>
    <row r="3" spans="1:16" x14ac:dyDescent="0.25">
      <c r="A3" s="68" t="s">
        <v>2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</row>
    <row r="4" spans="1:16" x14ac:dyDescent="0.25">
      <c r="A4" s="69" t="s">
        <v>3</v>
      </c>
      <c r="B4" s="69"/>
      <c r="C4" s="69"/>
      <c r="D4" s="69"/>
      <c r="E4" s="69"/>
      <c r="F4" s="69"/>
      <c r="G4" s="1"/>
      <c r="H4" s="1"/>
      <c r="K4" s="2"/>
    </row>
    <row r="5" spans="1:16" x14ac:dyDescent="0.25">
      <c r="A5" s="69" t="s">
        <v>4</v>
      </c>
      <c r="B5" s="69"/>
      <c r="C5" s="69"/>
      <c r="D5" s="69"/>
      <c r="E5" s="69"/>
      <c r="F5" s="69"/>
      <c r="G5" s="1"/>
      <c r="H5" s="1"/>
      <c r="K5" s="2"/>
    </row>
    <row r="6" spans="1:16" x14ac:dyDescent="0.25">
      <c r="A6" s="65" t="s">
        <v>5</v>
      </c>
      <c r="B6" s="65"/>
      <c r="C6" s="65"/>
      <c r="D6" s="3"/>
      <c r="E6" s="3"/>
      <c r="F6" s="3"/>
      <c r="G6" s="1"/>
      <c r="H6" s="1"/>
      <c r="K6" s="2"/>
    </row>
    <row r="7" spans="1:16" x14ac:dyDescent="0.25">
      <c r="A7" s="4" t="s">
        <v>6</v>
      </c>
      <c r="B7" s="4"/>
      <c r="C7" s="3"/>
      <c r="D7" s="5"/>
      <c r="E7" s="5"/>
      <c r="F7" s="5"/>
      <c r="G7" s="1"/>
      <c r="H7" s="1"/>
      <c r="K7" s="2"/>
    </row>
    <row r="8" spans="1:16" ht="15.75" x14ac:dyDescent="0.25">
      <c r="A8" s="6"/>
      <c r="B8" s="7"/>
      <c r="D8" s="2"/>
      <c r="K8" s="2"/>
    </row>
    <row r="9" spans="1:16" x14ac:dyDescent="0.25">
      <c r="A9" s="8" t="s">
        <v>7</v>
      </c>
      <c r="D9" s="2"/>
      <c r="K9" s="2"/>
      <c r="L9" s="1" t="s">
        <v>8</v>
      </c>
      <c r="N9" s="9">
        <f>P33</f>
        <v>0</v>
      </c>
    </row>
    <row r="10" spans="1:16" x14ac:dyDescent="0.25">
      <c r="A10" s="62" t="s">
        <v>9</v>
      </c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</row>
    <row r="11" spans="1:16" x14ac:dyDescent="0.25">
      <c r="A11" s="63" t="s">
        <v>10</v>
      </c>
      <c r="B11" s="64" t="s">
        <v>11</v>
      </c>
      <c r="C11" s="63" t="s">
        <v>12</v>
      </c>
      <c r="D11" s="63" t="s">
        <v>13</v>
      </c>
      <c r="E11" s="58" t="s">
        <v>14</v>
      </c>
      <c r="F11" s="58" t="s">
        <v>15</v>
      </c>
      <c r="G11" s="58"/>
      <c r="H11" s="58"/>
      <c r="I11" s="58"/>
      <c r="J11" s="58"/>
      <c r="K11" s="58"/>
      <c r="L11" s="58" t="s">
        <v>16</v>
      </c>
      <c r="M11" s="58"/>
      <c r="N11" s="58"/>
      <c r="O11" s="58"/>
      <c r="P11" s="58"/>
    </row>
    <row r="12" spans="1:16" x14ac:dyDescent="0.25">
      <c r="A12" s="63"/>
      <c r="B12" s="64"/>
      <c r="C12" s="63"/>
      <c r="D12" s="63"/>
      <c r="E12" s="58"/>
      <c r="F12" s="58" t="s">
        <v>17</v>
      </c>
      <c r="G12" s="58" t="s">
        <v>18</v>
      </c>
      <c r="H12" s="58" t="s">
        <v>19</v>
      </c>
      <c r="I12" s="58" t="s">
        <v>20</v>
      </c>
      <c r="J12" s="58" t="s">
        <v>21</v>
      </c>
      <c r="K12" s="58" t="s">
        <v>22</v>
      </c>
      <c r="L12" s="58" t="s">
        <v>23</v>
      </c>
      <c r="M12" s="58" t="s">
        <v>19</v>
      </c>
      <c r="N12" s="58" t="s">
        <v>20</v>
      </c>
      <c r="O12" s="58" t="s">
        <v>21</v>
      </c>
      <c r="P12" s="58" t="s">
        <v>24</v>
      </c>
    </row>
    <row r="13" spans="1:16" x14ac:dyDescent="0.25">
      <c r="A13" s="63"/>
      <c r="B13" s="64"/>
      <c r="C13" s="63"/>
      <c r="D13" s="63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</row>
    <row r="14" spans="1:16" x14ac:dyDescent="0.25">
      <c r="A14" s="10">
        <v>1</v>
      </c>
      <c r="B14" s="10">
        <v>2</v>
      </c>
      <c r="C14" s="10">
        <v>3</v>
      </c>
      <c r="D14" s="11">
        <v>4</v>
      </c>
      <c r="E14" s="10">
        <v>5</v>
      </c>
      <c r="F14" s="10">
        <v>6</v>
      </c>
      <c r="G14" s="10">
        <v>7</v>
      </c>
      <c r="H14" s="10">
        <v>8</v>
      </c>
      <c r="I14" s="10">
        <v>9</v>
      </c>
      <c r="J14" s="10">
        <v>10</v>
      </c>
      <c r="K14" s="11">
        <v>11</v>
      </c>
      <c r="L14" s="10">
        <v>12</v>
      </c>
      <c r="M14" s="10">
        <v>13</v>
      </c>
      <c r="N14" s="10">
        <v>14</v>
      </c>
      <c r="O14" s="10">
        <v>15</v>
      </c>
      <c r="P14" s="10">
        <v>16</v>
      </c>
    </row>
    <row r="15" spans="1:16" ht="25.5" x14ac:dyDescent="0.25">
      <c r="A15" s="12">
        <v>1</v>
      </c>
      <c r="B15" s="13"/>
      <c r="C15" s="14" t="s">
        <v>25</v>
      </c>
      <c r="D15" s="15" t="s">
        <v>26</v>
      </c>
      <c r="E15" s="16">
        <v>1</v>
      </c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</row>
    <row r="16" spans="1:16" ht="38.25" x14ac:dyDescent="0.25">
      <c r="A16" s="12" t="s">
        <v>27</v>
      </c>
      <c r="B16" s="13"/>
      <c r="C16" s="14" t="s">
        <v>28</v>
      </c>
      <c r="D16" s="18" t="s">
        <v>29</v>
      </c>
      <c r="E16" s="19">
        <v>1</v>
      </c>
      <c r="F16" s="20"/>
      <c r="G16" s="17"/>
      <c r="H16" s="17"/>
      <c r="I16" s="20"/>
      <c r="J16" s="20"/>
      <c r="K16" s="17"/>
      <c r="L16" s="17"/>
      <c r="M16" s="17"/>
      <c r="N16" s="17"/>
      <c r="O16" s="17"/>
      <c r="P16" s="17"/>
    </row>
    <row r="17" spans="1:16" x14ac:dyDescent="0.25">
      <c r="A17" s="12" t="s">
        <v>30</v>
      </c>
      <c r="B17" s="13"/>
      <c r="C17" s="14" t="s">
        <v>31</v>
      </c>
      <c r="D17" s="18" t="s">
        <v>26</v>
      </c>
      <c r="E17" s="19">
        <v>1</v>
      </c>
      <c r="F17" s="20"/>
      <c r="G17" s="17"/>
      <c r="H17" s="17"/>
      <c r="I17" s="20"/>
      <c r="J17" s="20"/>
      <c r="K17" s="17"/>
      <c r="L17" s="17"/>
      <c r="M17" s="17"/>
      <c r="N17" s="17"/>
      <c r="O17" s="17"/>
      <c r="P17" s="17"/>
    </row>
    <row r="18" spans="1:16" ht="26.25" x14ac:dyDescent="0.25">
      <c r="A18" s="12" t="s">
        <v>32</v>
      </c>
      <c r="B18" s="13"/>
      <c r="C18" s="21" t="s">
        <v>33</v>
      </c>
      <c r="D18" s="18" t="s">
        <v>29</v>
      </c>
      <c r="E18" s="19">
        <v>1</v>
      </c>
      <c r="F18" s="20"/>
      <c r="G18" s="17"/>
      <c r="H18" s="17"/>
      <c r="I18" s="20"/>
      <c r="J18" s="20"/>
      <c r="K18" s="17"/>
      <c r="L18" s="17"/>
      <c r="M18" s="17"/>
      <c r="N18" s="17"/>
      <c r="O18" s="17"/>
      <c r="P18" s="17"/>
    </row>
    <row r="19" spans="1:16" ht="25.5" x14ac:dyDescent="0.25">
      <c r="A19" s="12" t="s">
        <v>34</v>
      </c>
      <c r="B19" s="13"/>
      <c r="C19" s="14" t="s">
        <v>35</v>
      </c>
      <c r="D19" s="18" t="s">
        <v>29</v>
      </c>
      <c r="E19" s="19">
        <v>1</v>
      </c>
      <c r="F19" s="20"/>
      <c r="G19" s="17"/>
      <c r="H19" s="17"/>
      <c r="I19" s="20"/>
      <c r="J19" s="20"/>
      <c r="K19" s="17"/>
      <c r="L19" s="17"/>
      <c r="M19" s="17"/>
      <c r="N19" s="17"/>
      <c r="O19" s="17"/>
      <c r="P19" s="17"/>
    </row>
    <row r="20" spans="1:16" ht="25.5" x14ac:dyDescent="0.25">
      <c r="A20" s="12" t="s">
        <v>36</v>
      </c>
      <c r="B20" s="13"/>
      <c r="C20" s="22" t="s">
        <v>37</v>
      </c>
      <c r="D20" s="23" t="s">
        <v>29</v>
      </c>
      <c r="E20" s="19">
        <v>1</v>
      </c>
      <c r="F20" s="20"/>
      <c r="G20" s="17"/>
      <c r="H20" s="17"/>
      <c r="I20" s="20"/>
      <c r="J20" s="20"/>
      <c r="K20" s="17"/>
      <c r="L20" s="17"/>
      <c r="M20" s="17"/>
      <c r="N20" s="17"/>
      <c r="O20" s="17"/>
      <c r="P20" s="17"/>
    </row>
    <row r="21" spans="1:16" x14ac:dyDescent="0.25">
      <c r="A21" s="12" t="s">
        <v>38</v>
      </c>
      <c r="B21" s="13"/>
      <c r="C21" s="24" t="s">
        <v>39</v>
      </c>
      <c r="D21" s="18" t="s">
        <v>29</v>
      </c>
      <c r="E21" s="19">
        <v>1</v>
      </c>
      <c r="F21" s="20"/>
      <c r="G21" s="17"/>
      <c r="H21" s="17"/>
      <c r="I21" s="20"/>
      <c r="J21" s="20"/>
      <c r="K21" s="17"/>
      <c r="L21" s="17"/>
      <c r="M21" s="17"/>
      <c r="N21" s="17"/>
      <c r="O21" s="17"/>
      <c r="P21" s="17"/>
    </row>
    <row r="22" spans="1:16" ht="25.5" x14ac:dyDescent="0.25">
      <c r="A22" s="12" t="s">
        <v>40</v>
      </c>
      <c r="B22" s="13"/>
      <c r="C22" s="22" t="s">
        <v>41</v>
      </c>
      <c r="D22" s="18" t="s">
        <v>29</v>
      </c>
      <c r="E22" s="19">
        <v>1</v>
      </c>
      <c r="F22" s="20"/>
      <c r="G22" s="17"/>
      <c r="H22" s="17"/>
      <c r="I22" s="20"/>
      <c r="J22" s="20"/>
      <c r="K22" s="17"/>
      <c r="L22" s="17"/>
      <c r="M22" s="17"/>
      <c r="N22" s="17"/>
      <c r="O22" s="17"/>
      <c r="P22" s="17"/>
    </row>
    <row r="23" spans="1:16" ht="26.25" x14ac:dyDescent="0.25">
      <c r="A23" s="12" t="s">
        <v>42</v>
      </c>
      <c r="B23" s="13"/>
      <c r="C23" s="24" t="s">
        <v>43</v>
      </c>
      <c r="D23" s="18" t="s">
        <v>29</v>
      </c>
      <c r="E23" s="19">
        <v>1</v>
      </c>
      <c r="F23" s="20"/>
      <c r="G23" s="17"/>
      <c r="H23" s="17"/>
      <c r="I23" s="20"/>
      <c r="J23" s="20"/>
      <c r="K23" s="17"/>
      <c r="L23" s="17"/>
      <c r="M23" s="17"/>
      <c r="N23" s="17"/>
      <c r="O23" s="17"/>
      <c r="P23" s="17"/>
    </row>
    <row r="24" spans="1:16" ht="51.75" x14ac:dyDescent="0.25">
      <c r="A24" s="12" t="s">
        <v>44</v>
      </c>
      <c r="B24" s="13"/>
      <c r="C24" s="24" t="s">
        <v>45</v>
      </c>
      <c r="D24" s="18" t="s">
        <v>26</v>
      </c>
      <c r="E24" s="19">
        <v>1</v>
      </c>
      <c r="F24" s="20"/>
      <c r="G24" s="17"/>
      <c r="H24" s="17"/>
      <c r="I24" s="20"/>
      <c r="J24" s="20"/>
      <c r="K24" s="17"/>
      <c r="L24" s="17"/>
      <c r="M24" s="17"/>
      <c r="N24" s="17"/>
      <c r="O24" s="17"/>
      <c r="P24" s="17"/>
    </row>
    <row r="25" spans="1:16" ht="25.5" x14ac:dyDescent="0.25">
      <c r="A25" s="12" t="s">
        <v>46</v>
      </c>
      <c r="B25" s="13"/>
      <c r="C25" s="22" t="s">
        <v>47</v>
      </c>
      <c r="D25" s="18" t="s">
        <v>29</v>
      </c>
      <c r="E25" s="19">
        <v>6</v>
      </c>
      <c r="F25" s="20"/>
      <c r="G25" s="17"/>
      <c r="H25" s="17"/>
      <c r="I25" s="20"/>
      <c r="J25" s="20"/>
      <c r="K25" s="17"/>
      <c r="L25" s="17"/>
      <c r="M25" s="17"/>
      <c r="N25" s="17"/>
      <c r="O25" s="17"/>
      <c r="P25" s="17"/>
    </row>
    <row r="26" spans="1:16" x14ac:dyDescent="0.25">
      <c r="A26" s="12" t="s">
        <v>48</v>
      </c>
      <c r="B26" s="13"/>
      <c r="C26" s="22" t="s">
        <v>49</v>
      </c>
      <c r="D26" s="18" t="s">
        <v>26</v>
      </c>
      <c r="E26" s="19">
        <v>1</v>
      </c>
      <c r="F26" s="20"/>
      <c r="G26" s="17"/>
      <c r="H26" s="17"/>
      <c r="I26" s="20"/>
      <c r="J26" s="20"/>
      <c r="K26" s="17"/>
      <c r="L26" s="17"/>
      <c r="M26" s="17"/>
      <c r="N26" s="17"/>
      <c r="O26" s="17"/>
      <c r="P26" s="17"/>
    </row>
    <row r="27" spans="1:16" ht="25.5" x14ac:dyDescent="0.25">
      <c r="A27" s="12" t="s">
        <v>50</v>
      </c>
      <c r="B27" s="13"/>
      <c r="C27" s="22" t="s">
        <v>51</v>
      </c>
      <c r="D27" s="18" t="s">
        <v>26</v>
      </c>
      <c r="E27" s="19">
        <v>1</v>
      </c>
      <c r="F27" s="20"/>
      <c r="G27" s="17"/>
      <c r="H27" s="17"/>
      <c r="I27" s="20"/>
      <c r="J27" s="20"/>
      <c r="K27" s="17"/>
      <c r="L27" s="17"/>
      <c r="M27" s="17"/>
      <c r="N27" s="17"/>
      <c r="O27" s="17"/>
      <c r="P27" s="17"/>
    </row>
    <row r="28" spans="1:16" x14ac:dyDescent="0.25">
      <c r="A28" s="12" t="s">
        <v>52</v>
      </c>
      <c r="B28" s="13"/>
      <c r="C28" s="22" t="s">
        <v>53</v>
      </c>
      <c r="D28" s="18" t="s">
        <v>54</v>
      </c>
      <c r="E28" s="19">
        <v>2</v>
      </c>
      <c r="F28" s="20"/>
      <c r="G28" s="17"/>
      <c r="H28" s="17"/>
      <c r="I28" s="20"/>
      <c r="J28" s="20"/>
      <c r="K28" s="17"/>
      <c r="L28" s="17"/>
      <c r="M28" s="17"/>
      <c r="N28" s="17"/>
      <c r="O28" s="17"/>
      <c r="P28" s="17"/>
    </row>
    <row r="29" spans="1:16" x14ac:dyDescent="0.25">
      <c r="A29" s="25"/>
      <c r="B29" s="13"/>
      <c r="C29" s="26"/>
      <c r="D29" s="27"/>
      <c r="E29" s="27"/>
      <c r="F29" s="20"/>
      <c r="G29" s="20"/>
      <c r="H29" s="20"/>
      <c r="I29" s="20"/>
      <c r="J29" s="20"/>
      <c r="K29" s="28"/>
      <c r="L29" s="17"/>
      <c r="M29" s="17"/>
      <c r="N29" s="17"/>
      <c r="O29" s="17"/>
      <c r="P29" s="17"/>
    </row>
    <row r="30" spans="1:16" x14ac:dyDescent="0.25">
      <c r="A30" s="29" t="s">
        <v>55</v>
      </c>
      <c r="B30" s="22" t="s">
        <v>55</v>
      </c>
      <c r="C30" s="55" t="s">
        <v>56</v>
      </c>
      <c r="D30" s="57"/>
      <c r="E30" s="22" t="s">
        <v>55</v>
      </c>
      <c r="F30" s="22" t="s">
        <v>55</v>
      </c>
      <c r="G30" s="22" t="s">
        <v>55</v>
      </c>
      <c r="H30" s="22" t="s">
        <v>55</v>
      </c>
      <c r="I30" s="22" t="s">
        <v>55</v>
      </c>
      <c r="J30" s="22" t="s">
        <v>55</v>
      </c>
      <c r="K30" s="30" t="s">
        <v>55</v>
      </c>
      <c r="L30" s="31">
        <f>SUM(L15:L28)</f>
        <v>0</v>
      </c>
      <c r="M30" s="31">
        <f t="shared" ref="M30:P30" si="0">SUM(M15:M28)</f>
        <v>0</v>
      </c>
      <c r="N30" s="31">
        <f t="shared" si="0"/>
        <v>0</v>
      </c>
      <c r="O30" s="31">
        <f t="shared" si="0"/>
        <v>0</v>
      </c>
      <c r="P30" s="31">
        <f t="shared" si="0"/>
        <v>0</v>
      </c>
    </row>
    <row r="31" spans="1:16" x14ac:dyDescent="0.25">
      <c r="A31" s="29" t="s">
        <v>55</v>
      </c>
      <c r="B31" s="22" t="s">
        <v>55</v>
      </c>
      <c r="C31" s="59" t="s">
        <v>57</v>
      </c>
      <c r="D31" s="60"/>
      <c r="E31" s="60"/>
      <c r="F31" s="60"/>
      <c r="G31" s="60"/>
      <c r="H31" s="60"/>
      <c r="I31" s="60"/>
      <c r="J31" s="61"/>
      <c r="K31" s="32"/>
      <c r="L31" s="33"/>
      <c r="M31" s="33"/>
      <c r="N31" s="33">
        <f>ROUND(N30*0.05,2)</f>
        <v>0</v>
      </c>
      <c r="O31" s="33"/>
      <c r="P31" s="33">
        <f>M31+N31+O31</f>
        <v>0</v>
      </c>
    </row>
    <row r="32" spans="1:16" x14ac:dyDescent="0.25">
      <c r="A32" s="29"/>
      <c r="B32" s="22"/>
      <c r="C32" s="59" t="s">
        <v>58</v>
      </c>
      <c r="D32" s="60"/>
      <c r="E32" s="60"/>
      <c r="F32" s="60"/>
      <c r="G32" s="60"/>
      <c r="H32" s="60"/>
      <c r="I32" s="60"/>
      <c r="J32" s="61"/>
      <c r="K32" s="32"/>
      <c r="L32" s="33"/>
      <c r="M32" s="33">
        <f>ROUND(M30*0.2359,2)</f>
        <v>0</v>
      </c>
      <c r="N32" s="33"/>
      <c r="O32" s="33"/>
      <c r="P32" s="33">
        <f>M32+N32+O32</f>
        <v>0</v>
      </c>
    </row>
    <row r="33" spans="1:16" x14ac:dyDescent="0.25">
      <c r="A33" s="29" t="s">
        <v>55</v>
      </c>
      <c r="B33" s="22" t="s">
        <v>55</v>
      </c>
      <c r="C33" s="55" t="s">
        <v>59</v>
      </c>
      <c r="D33" s="56"/>
      <c r="E33" s="56"/>
      <c r="F33" s="56"/>
      <c r="G33" s="56"/>
      <c r="H33" s="56"/>
      <c r="I33" s="56"/>
      <c r="J33" s="57"/>
      <c r="K33" s="34"/>
      <c r="L33" s="35"/>
      <c r="M33" s="35">
        <f t="shared" ref="M33" si="1">SUM(M30:M32)</f>
        <v>0</v>
      </c>
      <c r="N33" s="35">
        <f t="shared" ref="N33:P33" si="2">SUM(N30:N32)</f>
        <v>0</v>
      </c>
      <c r="O33" s="35">
        <f t="shared" si="2"/>
        <v>0</v>
      </c>
      <c r="P33" s="35">
        <f t="shared" si="2"/>
        <v>0</v>
      </c>
    </row>
  </sheetData>
  <mergeCells count="29">
    <mergeCell ref="A6:C6"/>
    <mergeCell ref="A1:P1"/>
    <mergeCell ref="A2:P2"/>
    <mergeCell ref="A3:P3"/>
    <mergeCell ref="A4:F4"/>
    <mergeCell ref="A5:F5"/>
    <mergeCell ref="A10:P10"/>
    <mergeCell ref="A11:A13"/>
    <mergeCell ref="B11:B13"/>
    <mergeCell ref="C11:C13"/>
    <mergeCell ref="D11:D13"/>
    <mergeCell ref="E11:E13"/>
    <mergeCell ref="F11:K11"/>
    <mergeCell ref="L11:P11"/>
    <mergeCell ref="F12:F13"/>
    <mergeCell ref="G12:G13"/>
    <mergeCell ref="C33:J33"/>
    <mergeCell ref="N12:N13"/>
    <mergeCell ref="O12:O13"/>
    <mergeCell ref="P12:P13"/>
    <mergeCell ref="C30:D30"/>
    <mergeCell ref="C31:J31"/>
    <mergeCell ref="C32:J32"/>
    <mergeCell ref="H12:H13"/>
    <mergeCell ref="I12:I13"/>
    <mergeCell ref="J12:J13"/>
    <mergeCell ref="K12:K13"/>
    <mergeCell ref="L12:L13"/>
    <mergeCell ref="M12:M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opLeftCell="A7" workbookViewId="0">
      <selection activeCell="D24" sqref="D24"/>
    </sheetView>
  </sheetViews>
  <sheetFormatPr defaultRowHeight="15" x14ac:dyDescent="0.25"/>
  <cols>
    <col min="1" max="1" width="3.42578125" customWidth="1"/>
    <col min="2" max="2" width="6.28515625" customWidth="1"/>
    <col min="3" max="3" width="36.85546875" customWidth="1"/>
    <col min="4" max="4" width="10" customWidth="1"/>
    <col min="5" max="5" width="9" customWidth="1"/>
    <col min="10" max="10" width="9.28515625" customWidth="1"/>
    <col min="12" max="12" width="10.42578125" customWidth="1"/>
    <col min="14" max="14" width="9.85546875" customWidth="1"/>
    <col min="15" max="15" width="8.7109375" customWidth="1"/>
    <col min="16" max="16" width="9.5703125" customWidth="1"/>
  </cols>
  <sheetData>
    <row r="1" spans="1:16" ht="15.75" x14ac:dyDescent="0.25">
      <c r="A1" s="66" t="s">
        <v>60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</row>
    <row r="2" spans="1:16" ht="19.5" x14ac:dyDescent="0.35">
      <c r="A2" s="67" t="s">
        <v>61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</row>
    <row r="3" spans="1:16" x14ac:dyDescent="0.25">
      <c r="A3" s="68" t="s">
        <v>2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</row>
    <row r="4" spans="1:16" x14ac:dyDescent="0.25">
      <c r="A4" s="69" t="s">
        <v>3</v>
      </c>
      <c r="B4" s="69"/>
      <c r="C4" s="69"/>
      <c r="D4" s="69"/>
      <c r="E4" s="69"/>
      <c r="F4" s="69"/>
      <c r="G4" s="1"/>
      <c r="H4" s="1"/>
      <c r="K4" s="2"/>
    </row>
    <row r="5" spans="1:16" x14ac:dyDescent="0.25">
      <c r="A5" s="69" t="s">
        <v>4</v>
      </c>
      <c r="B5" s="69"/>
      <c r="C5" s="69"/>
      <c r="D5" s="69"/>
      <c r="E5" s="69"/>
      <c r="F5" s="69"/>
      <c r="G5" s="1"/>
      <c r="H5" s="1"/>
      <c r="K5" s="2"/>
    </row>
    <row r="6" spans="1:16" x14ac:dyDescent="0.25">
      <c r="A6" s="65" t="s">
        <v>5</v>
      </c>
      <c r="B6" s="65"/>
      <c r="C6" s="65"/>
      <c r="D6" s="3"/>
      <c r="E6" s="3"/>
      <c r="F6" s="3"/>
      <c r="G6" s="1"/>
      <c r="H6" s="1"/>
      <c r="K6" s="2"/>
    </row>
    <row r="7" spans="1:16" x14ac:dyDescent="0.25">
      <c r="A7" s="4" t="s">
        <v>6</v>
      </c>
      <c r="B7" s="4"/>
      <c r="C7" s="3"/>
      <c r="D7" s="5"/>
      <c r="E7" s="5"/>
      <c r="F7" s="5"/>
      <c r="G7" s="1"/>
      <c r="H7" s="1"/>
      <c r="K7" s="2"/>
    </row>
    <row r="8" spans="1:16" ht="15.75" x14ac:dyDescent="0.25">
      <c r="A8" s="6"/>
      <c r="B8" s="7"/>
      <c r="D8" s="2"/>
      <c r="K8" s="2"/>
    </row>
    <row r="9" spans="1:16" x14ac:dyDescent="0.25">
      <c r="A9" s="8" t="s">
        <v>7</v>
      </c>
      <c r="D9" s="2"/>
      <c r="K9" s="2"/>
      <c r="L9" s="1" t="s">
        <v>8</v>
      </c>
      <c r="N9" s="9">
        <f>P23</f>
        <v>0</v>
      </c>
    </row>
    <row r="10" spans="1:16" x14ac:dyDescent="0.25">
      <c r="A10" s="62" t="s">
        <v>62</v>
      </c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</row>
    <row r="11" spans="1:16" x14ac:dyDescent="0.25">
      <c r="A11" s="63" t="s">
        <v>10</v>
      </c>
      <c r="B11" s="64" t="s">
        <v>11</v>
      </c>
      <c r="C11" s="63" t="s">
        <v>12</v>
      </c>
      <c r="D11" s="63" t="s">
        <v>13</v>
      </c>
      <c r="E11" s="58" t="s">
        <v>14</v>
      </c>
      <c r="F11" s="58" t="s">
        <v>15</v>
      </c>
      <c r="G11" s="58"/>
      <c r="H11" s="58"/>
      <c r="I11" s="58"/>
      <c r="J11" s="58"/>
      <c r="K11" s="58"/>
      <c r="L11" s="58" t="s">
        <v>16</v>
      </c>
      <c r="M11" s="58"/>
      <c r="N11" s="58"/>
      <c r="O11" s="58"/>
      <c r="P11" s="58"/>
    </row>
    <row r="12" spans="1:16" x14ac:dyDescent="0.25">
      <c r="A12" s="63"/>
      <c r="B12" s="64"/>
      <c r="C12" s="63"/>
      <c r="D12" s="63"/>
      <c r="E12" s="58"/>
      <c r="F12" s="58" t="s">
        <v>17</v>
      </c>
      <c r="G12" s="58" t="s">
        <v>18</v>
      </c>
      <c r="H12" s="58" t="s">
        <v>19</v>
      </c>
      <c r="I12" s="58" t="s">
        <v>20</v>
      </c>
      <c r="J12" s="58" t="s">
        <v>21</v>
      </c>
      <c r="K12" s="58" t="s">
        <v>22</v>
      </c>
      <c r="L12" s="58" t="s">
        <v>23</v>
      </c>
      <c r="M12" s="58" t="s">
        <v>19</v>
      </c>
      <c r="N12" s="58" t="s">
        <v>20</v>
      </c>
      <c r="O12" s="58" t="s">
        <v>21</v>
      </c>
      <c r="P12" s="58" t="s">
        <v>24</v>
      </c>
    </row>
    <row r="13" spans="1:16" ht="21" customHeight="1" x14ac:dyDescent="0.25">
      <c r="A13" s="63"/>
      <c r="B13" s="64"/>
      <c r="C13" s="63"/>
      <c r="D13" s="63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</row>
    <row r="14" spans="1:16" x14ac:dyDescent="0.25">
      <c r="A14" s="10">
        <v>1</v>
      </c>
      <c r="B14" s="10">
        <v>2</v>
      </c>
      <c r="C14" s="10">
        <v>3</v>
      </c>
      <c r="D14" s="11">
        <v>4</v>
      </c>
      <c r="E14" s="10">
        <v>5</v>
      </c>
      <c r="F14" s="10">
        <v>6</v>
      </c>
      <c r="G14" s="10">
        <v>7</v>
      </c>
      <c r="H14" s="10">
        <v>8</v>
      </c>
      <c r="I14" s="10">
        <v>9</v>
      </c>
      <c r="J14" s="10">
        <v>10</v>
      </c>
      <c r="K14" s="11">
        <v>11</v>
      </c>
      <c r="L14" s="10">
        <v>12</v>
      </c>
      <c r="M14" s="10">
        <v>13</v>
      </c>
      <c r="N14" s="10">
        <v>14</v>
      </c>
      <c r="O14" s="10">
        <v>15</v>
      </c>
      <c r="P14" s="10">
        <v>16</v>
      </c>
    </row>
    <row r="15" spans="1:16" x14ac:dyDescent="0.25">
      <c r="A15" s="12"/>
      <c r="B15" s="13"/>
      <c r="C15" s="14"/>
      <c r="D15" s="15"/>
      <c r="E15" s="16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</row>
    <row r="16" spans="1:16" ht="25.5" x14ac:dyDescent="0.25">
      <c r="A16" s="36">
        <v>1</v>
      </c>
      <c r="B16" s="22" t="s">
        <v>55</v>
      </c>
      <c r="C16" s="22" t="s">
        <v>94</v>
      </c>
      <c r="D16" s="23" t="s">
        <v>63</v>
      </c>
      <c r="E16" s="17">
        <v>1089</v>
      </c>
      <c r="F16" s="17"/>
      <c r="G16" s="17"/>
      <c r="H16" s="37"/>
      <c r="I16" s="17"/>
      <c r="J16" s="17"/>
      <c r="K16" s="17"/>
      <c r="L16" s="17"/>
      <c r="M16" s="17"/>
      <c r="N16" s="17"/>
      <c r="O16" s="17"/>
      <c r="P16" s="17"/>
    </row>
    <row r="17" spans="1:16" ht="25.5" x14ac:dyDescent="0.25">
      <c r="A17" s="36">
        <v>2</v>
      </c>
      <c r="B17" s="22"/>
      <c r="C17" s="22" t="s">
        <v>64</v>
      </c>
      <c r="D17" s="23" t="s">
        <v>65</v>
      </c>
      <c r="E17" s="17">
        <v>193</v>
      </c>
      <c r="F17" s="17"/>
      <c r="G17" s="17"/>
      <c r="H17" s="37"/>
      <c r="I17" s="17"/>
      <c r="J17" s="17"/>
      <c r="K17" s="17"/>
      <c r="L17" s="17"/>
      <c r="M17" s="17"/>
      <c r="N17" s="17"/>
      <c r="O17" s="17"/>
      <c r="P17" s="17"/>
    </row>
    <row r="18" spans="1:16" x14ac:dyDescent="0.25">
      <c r="A18" s="12"/>
      <c r="B18" s="13"/>
      <c r="C18" s="14"/>
      <c r="D18" s="18"/>
      <c r="E18" s="19"/>
      <c r="F18" s="20"/>
      <c r="G18" s="17"/>
      <c r="H18" s="17"/>
      <c r="I18" s="20"/>
      <c r="J18" s="20"/>
      <c r="K18" s="17"/>
      <c r="L18" s="17"/>
      <c r="M18" s="17"/>
      <c r="N18" s="17"/>
      <c r="O18" s="17"/>
      <c r="P18" s="17"/>
    </row>
    <row r="19" spans="1:16" x14ac:dyDescent="0.25">
      <c r="A19" s="25"/>
      <c r="B19" s="13"/>
      <c r="C19" s="26"/>
      <c r="D19" s="27"/>
      <c r="E19" s="27"/>
      <c r="F19" s="20"/>
      <c r="G19" s="20"/>
      <c r="H19" s="20"/>
      <c r="I19" s="20"/>
      <c r="J19" s="20"/>
      <c r="K19" s="28"/>
      <c r="L19" s="17"/>
      <c r="M19" s="17"/>
      <c r="N19" s="17"/>
      <c r="O19" s="17"/>
      <c r="P19" s="17"/>
    </row>
    <row r="20" spans="1:16" x14ac:dyDescent="0.25">
      <c r="A20" s="29" t="s">
        <v>55</v>
      </c>
      <c r="B20" s="22" t="s">
        <v>55</v>
      </c>
      <c r="C20" s="55" t="s">
        <v>56</v>
      </c>
      <c r="D20" s="57"/>
      <c r="E20" s="22" t="s">
        <v>55</v>
      </c>
      <c r="F20" s="22" t="s">
        <v>55</v>
      </c>
      <c r="G20" s="22" t="s">
        <v>55</v>
      </c>
      <c r="H20" s="22" t="s">
        <v>55</v>
      </c>
      <c r="I20" s="22" t="s">
        <v>55</v>
      </c>
      <c r="J20" s="22" t="s">
        <v>55</v>
      </c>
      <c r="K20" s="30" t="s">
        <v>55</v>
      </c>
      <c r="L20" s="31">
        <f>SUM(L15:L18)</f>
        <v>0</v>
      </c>
      <c r="M20" s="31">
        <f>SUM(M15:M18)</f>
        <v>0</v>
      </c>
      <c r="N20" s="31">
        <f>SUM(N15:N18)</f>
        <v>0</v>
      </c>
      <c r="O20" s="31">
        <f>SUM(O15:O18)</f>
        <v>0</v>
      </c>
      <c r="P20" s="31">
        <f>SUM(P15:P18)</f>
        <v>0</v>
      </c>
    </row>
    <row r="21" spans="1:16" x14ac:dyDescent="0.25">
      <c r="A21" s="29" t="s">
        <v>55</v>
      </c>
      <c r="B21" s="22" t="s">
        <v>55</v>
      </c>
      <c r="C21" s="59" t="s">
        <v>57</v>
      </c>
      <c r="D21" s="60"/>
      <c r="E21" s="60"/>
      <c r="F21" s="60"/>
      <c r="G21" s="60"/>
      <c r="H21" s="60"/>
      <c r="I21" s="60"/>
      <c r="J21" s="61"/>
      <c r="K21" s="32"/>
      <c r="L21" s="33"/>
      <c r="M21" s="33"/>
      <c r="N21" s="33">
        <f>ROUND(N20*0.05,2)</f>
        <v>0</v>
      </c>
      <c r="O21" s="33"/>
      <c r="P21" s="33">
        <f>M21+N21+O21</f>
        <v>0</v>
      </c>
    </row>
    <row r="22" spans="1:16" x14ac:dyDescent="0.25">
      <c r="A22" s="29"/>
      <c r="B22" s="22"/>
      <c r="C22" s="59" t="s">
        <v>58</v>
      </c>
      <c r="D22" s="60"/>
      <c r="E22" s="60"/>
      <c r="F22" s="60"/>
      <c r="G22" s="60"/>
      <c r="H22" s="60"/>
      <c r="I22" s="60"/>
      <c r="J22" s="61"/>
      <c r="K22" s="32"/>
      <c r="L22" s="33"/>
      <c r="M22" s="33">
        <f>ROUND(M20*0.2359,2)</f>
        <v>0</v>
      </c>
      <c r="N22" s="33"/>
      <c r="O22" s="33"/>
      <c r="P22" s="33">
        <f>M22+N22+O22</f>
        <v>0</v>
      </c>
    </row>
    <row r="23" spans="1:16" x14ac:dyDescent="0.25">
      <c r="A23" s="29" t="s">
        <v>55</v>
      </c>
      <c r="B23" s="22" t="s">
        <v>55</v>
      </c>
      <c r="C23" s="55" t="s">
        <v>59</v>
      </c>
      <c r="D23" s="56"/>
      <c r="E23" s="56"/>
      <c r="F23" s="56"/>
      <c r="G23" s="56"/>
      <c r="H23" s="56"/>
      <c r="I23" s="56"/>
      <c r="J23" s="57"/>
      <c r="K23" s="34"/>
      <c r="L23" s="35"/>
      <c r="M23" s="35">
        <f>SUM(M20:M22)</f>
        <v>0</v>
      </c>
      <c r="N23" s="35">
        <f t="shared" ref="N23:O23" si="0">SUM(N20:N22)</f>
        <v>0</v>
      </c>
      <c r="O23" s="35">
        <f t="shared" si="0"/>
        <v>0</v>
      </c>
      <c r="P23" s="35">
        <f>SUM(P20:P22)</f>
        <v>0</v>
      </c>
    </row>
  </sheetData>
  <mergeCells count="29">
    <mergeCell ref="A6:C6"/>
    <mergeCell ref="A1:P1"/>
    <mergeCell ref="A2:P2"/>
    <mergeCell ref="A3:P3"/>
    <mergeCell ref="A4:F4"/>
    <mergeCell ref="A5:F5"/>
    <mergeCell ref="A10:P10"/>
    <mergeCell ref="A11:A13"/>
    <mergeCell ref="B11:B13"/>
    <mergeCell ref="C11:C13"/>
    <mergeCell ref="D11:D13"/>
    <mergeCell ref="E11:E13"/>
    <mergeCell ref="F11:K11"/>
    <mergeCell ref="L11:P11"/>
    <mergeCell ref="F12:F13"/>
    <mergeCell ref="G12:G13"/>
    <mergeCell ref="C23:J23"/>
    <mergeCell ref="N12:N13"/>
    <mergeCell ref="O12:O13"/>
    <mergeCell ref="P12:P13"/>
    <mergeCell ref="C20:D20"/>
    <mergeCell ref="C21:J21"/>
    <mergeCell ref="C22:J22"/>
    <mergeCell ref="H12:H13"/>
    <mergeCell ref="I12:I13"/>
    <mergeCell ref="J12:J13"/>
    <mergeCell ref="K12:K13"/>
    <mergeCell ref="L12:L13"/>
    <mergeCell ref="M12:M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6"/>
  <sheetViews>
    <sheetView tabSelected="1" topLeftCell="A7" workbookViewId="0">
      <selection activeCell="A42" sqref="A42"/>
    </sheetView>
  </sheetViews>
  <sheetFormatPr defaultRowHeight="15" x14ac:dyDescent="0.25"/>
  <cols>
    <col min="1" max="1" width="3.42578125" customWidth="1"/>
    <col min="2" max="2" width="6.28515625" customWidth="1"/>
    <col min="3" max="3" width="36.85546875" customWidth="1"/>
    <col min="4" max="4" width="10" customWidth="1"/>
    <col min="5" max="5" width="9" customWidth="1"/>
    <col min="10" max="10" width="9.28515625" customWidth="1"/>
    <col min="12" max="12" width="10.42578125" customWidth="1"/>
    <col min="13" max="13" width="9.28515625" customWidth="1"/>
    <col min="14" max="14" width="9.85546875" customWidth="1"/>
    <col min="15" max="15" width="8.7109375" customWidth="1"/>
    <col min="16" max="16" width="9.5703125" customWidth="1"/>
  </cols>
  <sheetData>
    <row r="1" spans="1:16" ht="15.75" x14ac:dyDescent="0.25">
      <c r="A1" s="66" t="s">
        <v>89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</row>
    <row r="2" spans="1:16" ht="19.5" x14ac:dyDescent="0.35">
      <c r="A2" s="67" t="s">
        <v>66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</row>
    <row r="3" spans="1:16" x14ac:dyDescent="0.25">
      <c r="A3" s="68" t="s">
        <v>2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</row>
    <row r="4" spans="1:16" x14ac:dyDescent="0.25">
      <c r="A4" s="69" t="s">
        <v>3</v>
      </c>
      <c r="B4" s="69"/>
      <c r="C4" s="69"/>
      <c r="D4" s="69"/>
      <c r="E4" s="69"/>
      <c r="F4" s="69"/>
      <c r="G4" s="1"/>
      <c r="H4" s="1"/>
      <c r="K4" s="2"/>
    </row>
    <row r="5" spans="1:16" x14ac:dyDescent="0.25">
      <c r="A5" s="69" t="s">
        <v>4</v>
      </c>
      <c r="B5" s="69"/>
      <c r="C5" s="69"/>
      <c r="D5" s="69"/>
      <c r="E5" s="69"/>
      <c r="F5" s="69"/>
      <c r="G5" s="1"/>
      <c r="H5" s="1"/>
      <c r="K5" s="2"/>
    </row>
    <row r="6" spans="1:16" x14ac:dyDescent="0.25">
      <c r="A6" s="65" t="s">
        <v>5</v>
      </c>
      <c r="B6" s="65"/>
      <c r="C6" s="65"/>
      <c r="D6" s="3"/>
      <c r="E6" s="3"/>
      <c r="F6" s="3"/>
      <c r="G6" s="1"/>
      <c r="H6" s="1"/>
      <c r="K6" s="2"/>
    </row>
    <row r="7" spans="1:16" x14ac:dyDescent="0.25">
      <c r="A7" s="4" t="s">
        <v>6</v>
      </c>
      <c r="B7" s="4"/>
      <c r="C7" s="3"/>
      <c r="D7" s="5"/>
      <c r="E7" s="5"/>
      <c r="F7" s="5"/>
      <c r="G7" s="1"/>
      <c r="H7" s="1"/>
      <c r="K7" s="2"/>
    </row>
    <row r="8" spans="1:16" ht="15.75" x14ac:dyDescent="0.25">
      <c r="A8" s="6"/>
      <c r="B8" s="7"/>
      <c r="D8" s="2"/>
      <c r="K8" s="2"/>
    </row>
    <row r="9" spans="1:16" x14ac:dyDescent="0.25">
      <c r="A9" s="8" t="s">
        <v>7</v>
      </c>
      <c r="D9" s="2"/>
      <c r="K9" s="2"/>
      <c r="L9" s="1" t="s">
        <v>8</v>
      </c>
      <c r="N9" s="9">
        <f>P46</f>
        <v>0</v>
      </c>
    </row>
    <row r="10" spans="1:16" x14ac:dyDescent="0.25">
      <c r="A10" s="62" t="s">
        <v>67</v>
      </c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</row>
    <row r="11" spans="1:16" x14ac:dyDescent="0.25">
      <c r="A11" s="72" t="s">
        <v>10</v>
      </c>
      <c r="B11" s="75" t="s">
        <v>11</v>
      </c>
      <c r="C11" s="72" t="s">
        <v>12</v>
      </c>
      <c r="D11" s="72" t="s">
        <v>13</v>
      </c>
      <c r="E11" s="78" t="s">
        <v>14</v>
      </c>
      <c r="F11" s="80" t="s">
        <v>15</v>
      </c>
      <c r="G11" s="81"/>
      <c r="H11" s="81"/>
      <c r="I11" s="81"/>
      <c r="J11" s="81"/>
      <c r="K11" s="82"/>
      <c r="L11" s="80" t="s">
        <v>16</v>
      </c>
      <c r="M11" s="81"/>
      <c r="N11" s="81"/>
      <c r="O11" s="81"/>
      <c r="P11" s="82"/>
    </row>
    <row r="12" spans="1:16" x14ac:dyDescent="0.25">
      <c r="A12" s="73"/>
      <c r="B12" s="76"/>
      <c r="C12" s="73"/>
      <c r="D12" s="73"/>
      <c r="E12" s="79"/>
      <c r="F12" s="70" t="s">
        <v>17</v>
      </c>
      <c r="G12" s="70" t="s">
        <v>18</v>
      </c>
      <c r="H12" s="70" t="s">
        <v>19</v>
      </c>
      <c r="I12" s="70" t="s">
        <v>20</v>
      </c>
      <c r="J12" s="70" t="s">
        <v>21</v>
      </c>
      <c r="K12" s="70" t="s">
        <v>22</v>
      </c>
      <c r="L12" s="70" t="s">
        <v>23</v>
      </c>
      <c r="M12" s="70" t="s">
        <v>19</v>
      </c>
      <c r="N12" s="70" t="s">
        <v>20</v>
      </c>
      <c r="O12" s="70" t="s">
        <v>21</v>
      </c>
      <c r="P12" s="70" t="s">
        <v>24</v>
      </c>
    </row>
    <row r="13" spans="1:16" ht="21" customHeight="1" x14ac:dyDescent="0.25">
      <c r="A13" s="74"/>
      <c r="B13" s="77"/>
      <c r="C13" s="74"/>
      <c r="D13" s="74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</row>
    <row r="14" spans="1:16" x14ac:dyDescent="0.25">
      <c r="A14" s="10">
        <v>1</v>
      </c>
      <c r="B14" s="10">
        <v>2</v>
      </c>
      <c r="C14" s="10">
        <v>3</v>
      </c>
      <c r="D14" s="11">
        <v>4</v>
      </c>
      <c r="E14" s="10">
        <v>5</v>
      </c>
      <c r="F14" s="10">
        <v>6</v>
      </c>
      <c r="G14" s="10">
        <v>7</v>
      </c>
      <c r="H14" s="10">
        <v>8</v>
      </c>
      <c r="I14" s="10">
        <v>9</v>
      </c>
      <c r="J14" s="10">
        <v>10</v>
      </c>
      <c r="K14" s="11">
        <v>11</v>
      </c>
      <c r="L14" s="10">
        <v>12</v>
      </c>
      <c r="M14" s="10">
        <v>13</v>
      </c>
      <c r="N14" s="10">
        <v>14</v>
      </c>
      <c r="O14" s="10">
        <v>15</v>
      </c>
      <c r="P14" s="10">
        <v>16</v>
      </c>
    </row>
    <row r="15" spans="1:16" x14ac:dyDescent="0.25">
      <c r="A15" s="10"/>
      <c r="B15" s="10"/>
      <c r="C15" s="40" t="s">
        <v>92</v>
      </c>
      <c r="D15" s="38" t="s">
        <v>63</v>
      </c>
      <c r="E15" s="39">
        <v>544.5</v>
      </c>
      <c r="F15" s="10"/>
      <c r="G15" s="10"/>
      <c r="H15" s="10"/>
      <c r="I15" s="10"/>
      <c r="J15" s="10"/>
      <c r="K15" s="11"/>
      <c r="L15" s="10"/>
      <c r="M15" s="10"/>
      <c r="N15" s="10"/>
      <c r="O15" s="10"/>
      <c r="P15" s="10"/>
    </row>
    <row r="16" spans="1:16" x14ac:dyDescent="0.25">
      <c r="A16" s="10"/>
      <c r="B16" s="10"/>
      <c r="C16" s="45" t="s">
        <v>93</v>
      </c>
      <c r="D16" s="38" t="s">
        <v>63</v>
      </c>
      <c r="E16" s="39">
        <f>E15*1.2</f>
        <v>653.4</v>
      </c>
      <c r="F16" s="10"/>
      <c r="G16" s="10"/>
      <c r="H16" s="10"/>
      <c r="I16" s="10"/>
      <c r="J16" s="10"/>
      <c r="K16" s="11"/>
      <c r="L16" s="10"/>
      <c r="M16" s="10"/>
      <c r="N16" s="10"/>
      <c r="O16" s="10"/>
      <c r="P16" s="10"/>
    </row>
    <row r="17" spans="1:16" x14ac:dyDescent="0.25">
      <c r="A17" s="38">
        <v>1</v>
      </c>
      <c r="B17" s="39"/>
      <c r="C17" s="40" t="s">
        <v>91</v>
      </c>
      <c r="D17" s="41" t="s">
        <v>63</v>
      </c>
      <c r="E17" s="42">
        <v>326.7</v>
      </c>
      <c r="F17" s="43"/>
      <c r="G17" s="43"/>
      <c r="H17" s="43"/>
      <c r="I17" s="43"/>
      <c r="J17" s="43"/>
      <c r="K17" s="43"/>
      <c r="L17" s="44"/>
      <c r="M17" s="44"/>
      <c r="N17" s="44"/>
      <c r="O17" s="44"/>
      <c r="P17" s="44"/>
    </row>
    <row r="18" spans="1:16" x14ac:dyDescent="0.25">
      <c r="A18" s="38"/>
      <c r="B18" s="39"/>
      <c r="C18" s="45" t="s">
        <v>68</v>
      </c>
      <c r="D18" s="41" t="s">
        <v>63</v>
      </c>
      <c r="E18" s="46">
        <f>E17*1.24</f>
        <v>405.108</v>
      </c>
      <c r="F18" s="43"/>
      <c r="G18" s="43"/>
      <c r="H18" s="43"/>
      <c r="I18" s="43"/>
      <c r="J18" s="43"/>
      <c r="K18" s="43"/>
      <c r="L18" s="44"/>
      <c r="M18" s="44"/>
      <c r="N18" s="44"/>
      <c r="O18" s="44"/>
      <c r="P18" s="44"/>
    </row>
    <row r="19" spans="1:16" x14ac:dyDescent="0.25">
      <c r="A19" s="38">
        <v>2</v>
      </c>
      <c r="B19" s="39"/>
      <c r="C19" s="47" t="s">
        <v>69</v>
      </c>
      <c r="D19" s="41" t="s">
        <v>70</v>
      </c>
      <c r="E19" s="42">
        <v>2178</v>
      </c>
      <c r="F19" s="43"/>
      <c r="G19" s="43"/>
      <c r="H19" s="43"/>
      <c r="I19" s="43"/>
      <c r="J19" s="43"/>
      <c r="K19" s="43"/>
      <c r="L19" s="44"/>
      <c r="M19" s="44"/>
      <c r="N19" s="44"/>
      <c r="O19" s="44"/>
      <c r="P19" s="44"/>
    </row>
    <row r="20" spans="1:16" x14ac:dyDescent="0.25">
      <c r="A20" s="38"/>
      <c r="B20" s="39"/>
      <c r="C20" s="48" t="s">
        <v>71</v>
      </c>
      <c r="D20" s="41" t="s">
        <v>70</v>
      </c>
      <c r="E20" s="42">
        <f>E19*1.1</f>
        <v>2395.8000000000002</v>
      </c>
      <c r="F20" s="43"/>
      <c r="G20" s="43"/>
      <c r="H20" s="43"/>
      <c r="I20" s="43"/>
      <c r="J20" s="43"/>
      <c r="K20" s="43"/>
      <c r="L20" s="44"/>
      <c r="M20" s="44"/>
      <c r="N20" s="44"/>
      <c r="O20" s="44"/>
      <c r="P20" s="44"/>
    </row>
    <row r="21" spans="1:16" x14ac:dyDescent="0.25">
      <c r="A21" s="38">
        <v>3</v>
      </c>
      <c r="B21" s="39"/>
      <c r="C21" s="49" t="s">
        <v>72</v>
      </c>
      <c r="D21" s="50" t="s">
        <v>73</v>
      </c>
      <c r="E21" s="42">
        <v>19.34</v>
      </c>
      <c r="F21" s="43"/>
      <c r="G21" s="43"/>
      <c r="H21" s="43"/>
      <c r="I21" s="43"/>
      <c r="J21" s="43"/>
      <c r="K21" s="43"/>
      <c r="L21" s="44"/>
      <c r="M21" s="44"/>
      <c r="N21" s="44"/>
      <c r="O21" s="44"/>
      <c r="P21" s="44"/>
    </row>
    <row r="22" spans="1:16" ht="26.25" x14ac:dyDescent="0.25">
      <c r="A22" s="38"/>
      <c r="B22" s="39"/>
      <c r="C22" s="51" t="s">
        <v>90</v>
      </c>
      <c r="D22" s="50" t="s">
        <v>73</v>
      </c>
      <c r="E22" s="42">
        <f>E21*1.1</f>
        <v>21.274000000000001</v>
      </c>
      <c r="F22" s="43"/>
      <c r="G22" s="43"/>
      <c r="H22" s="43"/>
      <c r="I22" s="43"/>
      <c r="J22" s="43"/>
      <c r="K22" s="43"/>
      <c r="L22" s="44"/>
      <c r="M22" s="44"/>
      <c r="N22" s="44"/>
      <c r="O22" s="44"/>
      <c r="P22" s="44"/>
    </row>
    <row r="23" spans="1:16" ht="25.5" x14ac:dyDescent="0.25">
      <c r="A23" s="38">
        <v>4</v>
      </c>
      <c r="B23" s="39"/>
      <c r="C23" s="47" t="s">
        <v>74</v>
      </c>
      <c r="D23" s="41" t="s">
        <v>63</v>
      </c>
      <c r="E23" s="42">
        <v>326.7</v>
      </c>
      <c r="F23" s="43"/>
      <c r="G23" s="43"/>
      <c r="H23" s="43"/>
      <c r="I23" s="43"/>
      <c r="J23" s="43"/>
      <c r="K23" s="43"/>
      <c r="L23" s="44"/>
      <c r="M23" s="44"/>
      <c r="N23" s="44"/>
      <c r="O23" s="44"/>
      <c r="P23" s="44"/>
    </row>
    <row r="24" spans="1:16" x14ac:dyDescent="0.25">
      <c r="A24" s="38"/>
      <c r="B24" s="39"/>
      <c r="C24" s="48" t="s">
        <v>75</v>
      </c>
      <c r="D24" s="50" t="s">
        <v>76</v>
      </c>
      <c r="E24" s="52">
        <v>1</v>
      </c>
      <c r="F24" s="43"/>
      <c r="G24" s="43"/>
      <c r="H24" s="43"/>
      <c r="I24" s="43"/>
      <c r="J24" s="43"/>
      <c r="K24" s="43"/>
      <c r="L24" s="44"/>
      <c r="M24" s="44"/>
      <c r="N24" s="44"/>
      <c r="O24" s="44"/>
      <c r="P24" s="44"/>
    </row>
    <row r="25" spans="1:16" x14ac:dyDescent="0.25">
      <c r="A25" s="38"/>
      <c r="B25" s="39"/>
      <c r="C25" s="53" t="s">
        <v>77</v>
      </c>
      <c r="D25" s="50" t="s">
        <v>63</v>
      </c>
      <c r="E25" s="46">
        <f>E23*1.03</f>
        <v>336.50099999999998</v>
      </c>
      <c r="F25" s="43"/>
      <c r="G25" s="43"/>
      <c r="H25" s="43"/>
      <c r="I25" s="54"/>
      <c r="J25" s="43"/>
      <c r="K25" s="43"/>
      <c r="L25" s="44"/>
      <c r="M25" s="44"/>
      <c r="N25" s="44"/>
      <c r="O25" s="44"/>
      <c r="P25" s="44"/>
    </row>
    <row r="26" spans="1:16" ht="25.5" x14ac:dyDescent="0.25">
      <c r="A26" s="38">
        <v>5</v>
      </c>
      <c r="B26" s="39"/>
      <c r="C26" s="47" t="s">
        <v>78</v>
      </c>
      <c r="D26" s="41" t="s">
        <v>70</v>
      </c>
      <c r="E26" s="42">
        <v>2178</v>
      </c>
      <c r="F26" s="43"/>
      <c r="G26" s="43"/>
      <c r="H26" s="43"/>
      <c r="I26" s="43"/>
      <c r="J26" s="43"/>
      <c r="K26" s="43"/>
      <c r="L26" s="44"/>
      <c r="M26" s="44"/>
      <c r="N26" s="44"/>
      <c r="O26" s="44"/>
      <c r="P26" s="44"/>
    </row>
    <row r="27" spans="1:16" x14ac:dyDescent="0.25">
      <c r="A27" s="38"/>
      <c r="B27" s="39"/>
      <c r="C27" s="48" t="s">
        <v>79</v>
      </c>
      <c r="D27" s="50" t="s">
        <v>76</v>
      </c>
      <c r="E27" s="46">
        <v>1</v>
      </c>
      <c r="F27" s="43"/>
      <c r="G27" s="43"/>
      <c r="H27" s="43"/>
      <c r="I27" s="43"/>
      <c r="J27" s="43"/>
      <c r="K27" s="43"/>
      <c r="L27" s="44"/>
      <c r="M27" s="44"/>
      <c r="N27" s="44"/>
      <c r="O27" s="44"/>
      <c r="P27" s="44"/>
    </row>
    <row r="28" spans="1:16" x14ac:dyDescent="0.25">
      <c r="A28" s="38"/>
      <c r="B28" s="39"/>
      <c r="C28" s="48" t="s">
        <v>80</v>
      </c>
      <c r="D28" s="50" t="s">
        <v>81</v>
      </c>
      <c r="E28" s="46">
        <f>E26*3.5</f>
        <v>7623</v>
      </c>
      <c r="F28" s="43"/>
      <c r="G28" s="43"/>
      <c r="H28" s="43"/>
      <c r="I28" s="43"/>
      <c r="J28" s="43"/>
      <c r="K28" s="43"/>
      <c r="L28" s="44"/>
      <c r="M28" s="44"/>
      <c r="N28" s="44"/>
      <c r="O28" s="44"/>
      <c r="P28" s="44"/>
    </row>
    <row r="29" spans="1:16" ht="51" x14ac:dyDescent="0.25">
      <c r="A29" s="38">
        <v>6</v>
      </c>
      <c r="B29" s="39"/>
      <c r="C29" s="47" t="s">
        <v>95</v>
      </c>
      <c r="D29" s="41" t="s">
        <v>65</v>
      </c>
      <c r="E29" s="52">
        <v>85</v>
      </c>
      <c r="F29" s="43"/>
      <c r="G29" s="43"/>
      <c r="H29" s="43"/>
      <c r="I29" s="43"/>
      <c r="J29" s="43"/>
      <c r="K29" s="43"/>
      <c r="L29" s="44"/>
      <c r="M29" s="44"/>
      <c r="N29" s="44"/>
      <c r="O29" s="44"/>
      <c r="P29" s="44"/>
    </row>
    <row r="30" spans="1:16" ht="38.25" x14ac:dyDescent="0.25">
      <c r="A30" s="38">
        <v>7</v>
      </c>
      <c r="B30" s="39"/>
      <c r="C30" s="47" t="s">
        <v>82</v>
      </c>
      <c r="D30" s="41" t="s">
        <v>65</v>
      </c>
      <c r="E30" s="52">
        <v>95</v>
      </c>
      <c r="F30" s="43"/>
      <c r="G30" s="43"/>
      <c r="H30" s="43"/>
      <c r="I30" s="43"/>
      <c r="J30" s="43"/>
      <c r="K30" s="43"/>
      <c r="L30" s="44"/>
      <c r="M30" s="44"/>
      <c r="N30" s="44"/>
      <c r="O30" s="44"/>
      <c r="P30" s="44"/>
    </row>
    <row r="31" spans="1:16" x14ac:dyDescent="0.25">
      <c r="A31" s="38"/>
      <c r="B31" s="39"/>
      <c r="C31" s="48" t="s">
        <v>83</v>
      </c>
      <c r="D31" s="50" t="s">
        <v>29</v>
      </c>
      <c r="E31" s="52">
        <v>8</v>
      </c>
      <c r="F31" s="43"/>
      <c r="G31" s="43"/>
      <c r="H31" s="43"/>
      <c r="I31" s="43"/>
      <c r="J31" s="43"/>
      <c r="K31" s="43"/>
      <c r="L31" s="44"/>
      <c r="M31" s="44"/>
      <c r="N31" s="44"/>
      <c r="O31" s="44"/>
      <c r="P31" s="44"/>
    </row>
    <row r="32" spans="1:16" x14ac:dyDescent="0.25">
      <c r="A32" s="38"/>
      <c r="B32" s="39"/>
      <c r="C32" s="53" t="s">
        <v>84</v>
      </c>
      <c r="D32" s="50" t="s">
        <v>29</v>
      </c>
      <c r="E32" s="46">
        <v>2</v>
      </c>
      <c r="F32" s="43"/>
      <c r="G32" s="43"/>
      <c r="H32" s="43"/>
      <c r="I32" s="54"/>
      <c r="J32" s="43"/>
      <c r="K32" s="43"/>
      <c r="L32" s="44"/>
      <c r="M32" s="44"/>
      <c r="N32" s="44"/>
      <c r="O32" s="44"/>
      <c r="P32" s="44"/>
    </row>
    <row r="33" spans="1:16" x14ac:dyDescent="0.25">
      <c r="A33" s="38"/>
      <c r="B33" s="39"/>
      <c r="C33" s="48" t="s">
        <v>85</v>
      </c>
      <c r="D33" s="41" t="s">
        <v>65</v>
      </c>
      <c r="E33" s="42">
        <v>80</v>
      </c>
      <c r="F33" s="43"/>
      <c r="G33" s="43"/>
      <c r="H33" s="43"/>
      <c r="I33" s="43"/>
      <c r="J33" s="43"/>
      <c r="K33" s="43"/>
      <c r="L33" s="44"/>
      <c r="M33" s="44"/>
      <c r="N33" s="44"/>
      <c r="O33" s="44"/>
      <c r="P33" s="44"/>
    </row>
    <row r="34" spans="1:16" x14ac:dyDescent="0.25">
      <c r="A34" s="38"/>
      <c r="B34" s="39"/>
      <c r="C34" s="48" t="s">
        <v>86</v>
      </c>
      <c r="D34" s="50" t="s">
        <v>65</v>
      </c>
      <c r="E34" s="46">
        <v>80</v>
      </c>
      <c r="F34" s="43"/>
      <c r="G34" s="43"/>
      <c r="H34" s="43"/>
      <c r="I34" s="43"/>
      <c r="J34" s="43"/>
      <c r="K34" s="43"/>
      <c r="L34" s="44"/>
      <c r="M34" s="44"/>
      <c r="N34" s="44"/>
      <c r="O34" s="44"/>
      <c r="P34" s="44"/>
    </row>
    <row r="35" spans="1:16" x14ac:dyDescent="0.25">
      <c r="A35" s="38"/>
      <c r="B35" s="39"/>
      <c r="C35" s="48" t="s">
        <v>87</v>
      </c>
      <c r="D35" s="50" t="s">
        <v>76</v>
      </c>
      <c r="E35" s="46">
        <v>2</v>
      </c>
      <c r="F35" s="43"/>
      <c r="G35" s="43"/>
      <c r="H35" s="43"/>
      <c r="I35" s="43"/>
      <c r="J35" s="43"/>
      <c r="K35" s="43"/>
      <c r="L35" s="44"/>
      <c r="M35" s="44"/>
      <c r="N35" s="44"/>
      <c r="O35" s="44"/>
      <c r="P35" s="44"/>
    </row>
    <row r="36" spans="1:16" ht="38.25" x14ac:dyDescent="0.25">
      <c r="A36" s="12"/>
      <c r="B36" s="13"/>
      <c r="C36" s="48" t="s">
        <v>88</v>
      </c>
      <c r="D36" s="50" t="s">
        <v>76</v>
      </c>
      <c r="E36" s="46">
        <v>1</v>
      </c>
      <c r="F36" s="43"/>
      <c r="G36" s="43"/>
      <c r="H36" s="43"/>
      <c r="I36" s="43"/>
      <c r="J36" s="43"/>
      <c r="K36" s="43"/>
      <c r="L36" s="44"/>
      <c r="M36" s="44"/>
      <c r="N36" s="44"/>
      <c r="O36" s="44"/>
      <c r="P36" s="44"/>
    </row>
    <row r="37" spans="1:16" ht="38.25" x14ac:dyDescent="0.25">
      <c r="A37" s="25">
        <v>8</v>
      </c>
      <c r="B37" s="13"/>
      <c r="C37" s="47" t="s">
        <v>96</v>
      </c>
      <c r="D37" s="50" t="s">
        <v>65</v>
      </c>
      <c r="E37" s="46">
        <v>167.41</v>
      </c>
      <c r="F37" s="43"/>
      <c r="G37" s="43"/>
      <c r="H37" s="43"/>
      <c r="I37" s="43"/>
      <c r="J37" s="43"/>
      <c r="K37" s="43"/>
      <c r="L37" s="44"/>
      <c r="M37" s="44"/>
      <c r="N37" s="44"/>
      <c r="O37" s="44"/>
      <c r="P37" s="44"/>
    </row>
    <row r="38" spans="1:16" ht="25.5" x14ac:dyDescent="0.25">
      <c r="A38" s="25">
        <v>9</v>
      </c>
      <c r="B38" s="13"/>
      <c r="C38" s="47" t="s">
        <v>97</v>
      </c>
      <c r="D38" s="50" t="s">
        <v>65</v>
      </c>
      <c r="E38" s="46">
        <v>168.41</v>
      </c>
      <c r="F38" s="43"/>
      <c r="G38" s="43"/>
      <c r="H38" s="43"/>
      <c r="I38" s="43"/>
      <c r="J38" s="43"/>
      <c r="K38" s="43"/>
      <c r="L38" s="44"/>
      <c r="M38" s="44"/>
      <c r="N38" s="44"/>
      <c r="O38" s="44"/>
      <c r="P38" s="44"/>
    </row>
    <row r="39" spans="1:16" ht="25.5" x14ac:dyDescent="0.25">
      <c r="A39" s="25">
        <v>10</v>
      </c>
      <c r="B39" s="13"/>
      <c r="C39" s="47" t="s">
        <v>101</v>
      </c>
      <c r="D39" s="50" t="s">
        <v>76</v>
      </c>
      <c r="E39" s="46">
        <v>1</v>
      </c>
      <c r="F39" s="43"/>
      <c r="G39" s="43"/>
      <c r="H39" s="43"/>
      <c r="I39" s="43"/>
      <c r="J39" s="43"/>
      <c r="K39" s="43"/>
      <c r="L39" s="44"/>
      <c r="M39" s="44"/>
      <c r="N39" s="44"/>
      <c r="O39" s="44"/>
      <c r="P39" s="44"/>
    </row>
    <row r="40" spans="1:16" ht="25.5" x14ac:dyDescent="0.25">
      <c r="A40" s="25">
        <v>11</v>
      </c>
      <c r="B40" s="13"/>
      <c r="C40" s="47" t="s">
        <v>98</v>
      </c>
      <c r="D40" s="50" t="s">
        <v>76</v>
      </c>
      <c r="E40" s="46">
        <v>1</v>
      </c>
      <c r="F40" s="43"/>
      <c r="G40" s="43"/>
      <c r="H40" s="43"/>
      <c r="I40" s="43"/>
      <c r="J40" s="43"/>
      <c r="K40" s="43"/>
      <c r="L40" s="44"/>
      <c r="M40" s="44"/>
      <c r="N40" s="44"/>
      <c r="O40" s="44"/>
      <c r="P40" s="44"/>
    </row>
    <row r="41" spans="1:16" x14ac:dyDescent="0.25">
      <c r="A41" s="25">
        <v>12</v>
      </c>
      <c r="B41" s="13"/>
      <c r="C41" s="47" t="s">
        <v>100</v>
      </c>
      <c r="D41" s="50" t="s">
        <v>76</v>
      </c>
      <c r="E41" s="46">
        <v>1</v>
      </c>
      <c r="F41" s="43"/>
      <c r="G41" s="43"/>
      <c r="H41" s="43"/>
      <c r="I41" s="43"/>
      <c r="J41" s="43"/>
      <c r="K41" s="43"/>
      <c r="L41" s="44"/>
      <c r="M41" s="44"/>
      <c r="N41" s="44"/>
      <c r="O41" s="44"/>
      <c r="P41" s="44"/>
    </row>
    <row r="42" spans="1:16" ht="25.5" x14ac:dyDescent="0.25">
      <c r="A42" s="25">
        <v>13</v>
      </c>
      <c r="B42" s="13"/>
      <c r="C42" s="47" t="s">
        <v>99</v>
      </c>
      <c r="D42" s="50" t="s">
        <v>70</v>
      </c>
      <c r="E42" s="46">
        <v>1768</v>
      </c>
      <c r="F42" s="43"/>
      <c r="G42" s="43"/>
      <c r="H42" s="43"/>
      <c r="I42" s="43"/>
      <c r="J42" s="43"/>
      <c r="K42" s="43"/>
      <c r="L42" s="44"/>
      <c r="M42" s="44"/>
      <c r="N42" s="44"/>
      <c r="O42" s="44"/>
      <c r="P42" s="44"/>
    </row>
    <row r="43" spans="1:16" x14ac:dyDescent="0.25">
      <c r="A43" s="29" t="s">
        <v>55</v>
      </c>
      <c r="B43" s="22" t="s">
        <v>55</v>
      </c>
      <c r="C43" s="55"/>
      <c r="D43" s="57"/>
      <c r="E43" s="22" t="s">
        <v>55</v>
      </c>
      <c r="F43" s="22" t="s">
        <v>55</v>
      </c>
      <c r="G43" s="22" t="s">
        <v>55</v>
      </c>
      <c r="H43" s="22" t="s">
        <v>55</v>
      </c>
      <c r="I43" s="22" t="s">
        <v>55</v>
      </c>
      <c r="J43" s="22" t="s">
        <v>55</v>
      </c>
      <c r="K43" s="30" t="s">
        <v>55</v>
      </c>
      <c r="L43" s="31">
        <f>SUM(L17:L36)</f>
        <v>0</v>
      </c>
      <c r="M43" s="31">
        <f>SUM(M17:M36)</f>
        <v>0</v>
      </c>
      <c r="N43" s="31">
        <f>SUM(N17:N36)</f>
        <v>0</v>
      </c>
      <c r="O43" s="31">
        <f>SUM(O17:O36)</f>
        <v>0</v>
      </c>
      <c r="P43" s="31">
        <f>SUM(P17:P36)</f>
        <v>0</v>
      </c>
    </row>
    <row r="44" spans="1:16" x14ac:dyDescent="0.25">
      <c r="A44" s="29" t="s">
        <v>55</v>
      </c>
      <c r="B44" s="22" t="s">
        <v>55</v>
      </c>
      <c r="C44" s="59" t="s">
        <v>57</v>
      </c>
      <c r="D44" s="60"/>
      <c r="E44" s="60"/>
      <c r="F44" s="60"/>
      <c r="G44" s="60"/>
      <c r="H44" s="60"/>
      <c r="I44" s="60"/>
      <c r="J44" s="61"/>
      <c r="K44" s="32"/>
      <c r="L44" s="33"/>
      <c r="M44" s="33"/>
      <c r="N44" s="33">
        <f>ROUND(N43*0.05,2)</f>
        <v>0</v>
      </c>
      <c r="O44" s="33"/>
      <c r="P44" s="33">
        <f>M44+N44+O44</f>
        <v>0</v>
      </c>
    </row>
    <row r="45" spans="1:16" x14ac:dyDescent="0.25">
      <c r="A45" s="29"/>
      <c r="B45" s="22"/>
      <c r="C45" s="59" t="s">
        <v>58</v>
      </c>
      <c r="D45" s="60"/>
      <c r="E45" s="60"/>
      <c r="F45" s="60"/>
      <c r="G45" s="60"/>
      <c r="H45" s="60"/>
      <c r="I45" s="60"/>
      <c r="J45" s="61"/>
      <c r="K45" s="32"/>
      <c r="L45" s="33"/>
      <c r="M45" s="33">
        <f>ROUND(M43*0.2359,2)</f>
        <v>0</v>
      </c>
      <c r="N45" s="33"/>
      <c r="O45" s="33"/>
      <c r="P45" s="33">
        <f>M45+N45+O45</f>
        <v>0</v>
      </c>
    </row>
    <row r="46" spans="1:16" x14ac:dyDescent="0.25">
      <c r="A46" s="29" t="s">
        <v>55</v>
      </c>
      <c r="B46" s="22" t="s">
        <v>55</v>
      </c>
      <c r="C46" s="55" t="s">
        <v>59</v>
      </c>
      <c r="D46" s="56"/>
      <c r="E46" s="56"/>
      <c r="F46" s="56"/>
      <c r="G46" s="56"/>
      <c r="H46" s="56"/>
      <c r="I46" s="56"/>
      <c r="J46" s="57"/>
      <c r="K46" s="34"/>
      <c r="L46" s="35"/>
      <c r="M46" s="35">
        <f>SUM(M43:M45)</f>
        <v>0</v>
      </c>
      <c r="N46" s="35">
        <f t="shared" ref="N46:O46" si="0">SUM(N43:N45)</f>
        <v>0</v>
      </c>
      <c r="O46" s="35">
        <f t="shared" si="0"/>
        <v>0</v>
      </c>
      <c r="P46" s="35">
        <f>SUM(P43:P45)</f>
        <v>0</v>
      </c>
    </row>
  </sheetData>
  <mergeCells count="29">
    <mergeCell ref="A6:C6"/>
    <mergeCell ref="A1:P1"/>
    <mergeCell ref="A2:P2"/>
    <mergeCell ref="A3:P3"/>
    <mergeCell ref="A4:F4"/>
    <mergeCell ref="A5:F5"/>
    <mergeCell ref="A10:P10"/>
    <mergeCell ref="A11:A13"/>
    <mergeCell ref="B11:B13"/>
    <mergeCell ref="C11:C13"/>
    <mergeCell ref="D11:D13"/>
    <mergeCell ref="E11:E13"/>
    <mergeCell ref="F11:K11"/>
    <mergeCell ref="L11:P11"/>
    <mergeCell ref="F12:F13"/>
    <mergeCell ref="G12:G13"/>
    <mergeCell ref="C46:J46"/>
    <mergeCell ref="N12:N13"/>
    <mergeCell ref="O12:O13"/>
    <mergeCell ref="P12:P13"/>
    <mergeCell ref="C43:D43"/>
    <mergeCell ref="C44:J44"/>
    <mergeCell ref="C45:J45"/>
    <mergeCell ref="H12:H13"/>
    <mergeCell ref="I12:I13"/>
    <mergeCell ref="J12:J13"/>
    <mergeCell ref="K12:K13"/>
    <mergeCell ref="L12:L13"/>
    <mergeCell ref="M12:M13"/>
  </mergeCells>
  <pageMargins left="0.7" right="0.7" top="0.75" bottom="0.75" header="0.3" footer="0.3"/>
  <pageSetup paperSize="9" scale="77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3</vt:i4>
      </vt:variant>
    </vt:vector>
  </HeadingPairs>
  <TitlesOfParts>
    <vt:vector size="3" baseType="lpstr">
      <vt:lpstr>Būvlaukuma sagatavošanas darbi</vt:lpstr>
      <vt:lpstr>Zemes darbi</vt:lpstr>
      <vt:lpstr>Grīda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Lietotajs</dc:creator>
  <cp:lastModifiedBy>Lietotajs</cp:lastModifiedBy>
  <cp:lastPrinted>2017-07-06T12:41:40Z</cp:lastPrinted>
  <dcterms:created xsi:type="dcterms:W3CDTF">2017-07-06T11:34:53Z</dcterms:created>
  <dcterms:modified xsi:type="dcterms:W3CDTF">2017-07-12T08:26:07Z</dcterms:modified>
</cp:coreProperties>
</file>